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0500" windowHeight="1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<sst xmlns="http://schemas.openxmlformats.org/spreadsheetml/2006/main" count="360" uniqueCount="321">
  <si>
    <t>Gear List for Ultralight Class 3-9-2024 — by Karl Riters</t>
  </si>
  <si>
    <t>Items</t>
  </si>
  <si>
    <t>Item description</t>
  </si>
  <si>
    <t>Wt. oz.</t>
  </si>
  <si>
    <t xml:space="preserve">Cost  $ </t>
  </si>
  <si>
    <t>Alternatives &amp; Notes</t>
  </si>
  <si>
    <t>✔︎</t>
  </si>
  <si>
    <t>1-Packing</t>
  </si>
  <si>
    <t>Subtotal in lbs.</t>
  </si>
  <si>
    <r>
      <rPr>
        <b/>
        <sz val="15"/>
        <color indexed="8"/>
        <rFont val="Helvetica"/>
        <family val="2"/>
      </rPr>
      <t>Replaces</t>
    </r>
    <r>
      <rPr>
        <sz val="15"/>
        <color indexed="8"/>
        <rFont val="Calibri"/>
        <family val="2"/>
      </rPr>
      <t xml:space="preserve"> Jansport Backpack </t>
    </r>
    <r>
      <rPr>
        <b/>
        <sz val="15"/>
        <color indexed="8"/>
        <rFont val="Calibri"/>
        <family val="2"/>
      </rPr>
      <t>5.8 lbs.</t>
    </r>
  </si>
  <si>
    <t>Backpack</t>
  </si>
  <si>
    <t>ZPack Arc Blast Backpack 50 Liter</t>
  </si>
  <si>
    <t>Bear bag for food</t>
  </si>
  <si>
    <t>Dyneema Composite Fabric (Cuben Fiber)</t>
  </si>
  <si>
    <t>Bear bag rope &amp; rock bag</t>
  </si>
  <si>
    <t>40' 1.3oz. Lawson’s Ultraglide Bear Line 2.5mm-Reflective + rock bag 0.1oz.</t>
  </si>
  <si>
    <t>Bought 50’ (Altrnative: Berghaus jacket bag weighs 0.2 oz.)</t>
  </si>
  <si>
    <t>Carabiner for bear bag</t>
  </si>
  <si>
    <t>Use key ring in place of carabiner</t>
  </si>
  <si>
    <t>Pack rain cover</t>
  </si>
  <si>
    <t>Pack waterproof liner</t>
  </si>
  <si>
    <t>Dyneema Composite Fabric (Cuben Fiber) for clothing &amp; sleeping bag</t>
  </si>
  <si>
    <t>Sunglass case</t>
  </si>
  <si>
    <t>Use micro-cloth bag</t>
  </si>
  <si>
    <t>2-Shelter</t>
  </si>
  <si>
    <r>
      <rPr>
        <b/>
        <sz val="15"/>
        <color indexed="8"/>
        <rFont val="Helvetica"/>
        <family val="2"/>
      </rPr>
      <t>Replaces</t>
    </r>
    <r>
      <rPr>
        <sz val="15"/>
        <color indexed="8"/>
        <rFont val="Calibri"/>
        <family val="2"/>
      </rPr>
      <t xml:space="preserve"> Sierra Designs 2-person tent </t>
    </r>
    <r>
      <rPr>
        <b/>
        <sz val="15"/>
        <color indexed="8"/>
        <rFont val="Helvetica"/>
        <family val="2"/>
      </rPr>
      <t>7.5 lbs.</t>
    </r>
  </si>
  <si>
    <t>Foam Sit Pad &amp; Entrance Mat</t>
  </si>
  <si>
    <t>ZPacks Sit Pad also used as tent entrance mat</t>
  </si>
  <si>
    <t>Stakes</t>
  </si>
  <si>
    <t>2xAluminum 6.375", 0.5 oz@, 4xTitanium Hook Stakes - long Hi Viz,0.25 oz. @, 2xTitenum Hook Stakes - short Hi Viz 0.20 oz. @ + .1 oz. Tyvek bag</t>
  </si>
  <si>
    <t>Aluminum 6.375", 0.4 oz.x8 + .1 oz. Tyvek bag. Total wt. 3.6 oz.</t>
  </si>
  <si>
    <t>Tent</t>
  </si>
  <si>
    <t>Zpacks Hexamid Twin w /Screen, Beak, cord, micro locs</t>
  </si>
  <si>
    <t>-</t>
  </si>
  <si>
    <t>(Tent poles)</t>
  </si>
  <si>
    <t>Dual use of trekking poles (2)</t>
  </si>
  <si>
    <t>—</t>
  </si>
  <si>
    <t>3-Sleeping</t>
  </si>
  <si>
    <r>
      <rPr>
        <b/>
        <sz val="15"/>
        <color indexed="8"/>
        <rFont val="Helvetica"/>
        <family val="2"/>
      </rPr>
      <t>Replaces</t>
    </r>
    <r>
      <rPr>
        <sz val="15"/>
        <color indexed="8"/>
        <rFont val="Calibri"/>
        <family val="2"/>
      </rPr>
      <t xml:space="preserve"> synthetic sleeping bag &amp; Thermarest pad </t>
    </r>
    <r>
      <rPr>
        <b/>
        <sz val="15"/>
        <color indexed="8"/>
        <rFont val="Helvetica"/>
        <family val="2"/>
      </rPr>
      <t>6.7 lbs.</t>
    </r>
  </si>
  <si>
    <t>Sleeping bag</t>
  </si>
  <si>
    <t>KatabaticGear Palisade 30 quilt for 6’6”, 900 down fill.  Includes 0.3 oz. for 2 cords.</t>
  </si>
  <si>
    <t>Replaces REI down bag 34.7 oz. Per ounce cost: $467.10/(34.7-18.6)=$29.01/oz.</t>
  </si>
  <si>
    <t>Sleeping pad</t>
  </si>
  <si>
    <t>Therm-a-Rest NeoAir XTherm 72x20x2.5 R5.7 Color: Vapor</t>
  </si>
  <si>
    <t>Replaces 7.4 oz. Therm-a-Rest NeoAir Xlite 3/4 length</t>
  </si>
  <si>
    <t>4-Clothing Packed</t>
  </si>
  <si>
    <t>Balaclava hat</t>
  </si>
  <si>
    <t>Goosefeet Gear, 950-regular fill goose down. Temp. rating 30º</t>
  </si>
  <si>
    <t>Stays on when sleeping. Water-repellent DownTek</t>
  </si>
  <si>
    <t>Briefs</t>
  </si>
  <si>
    <t>X</t>
  </si>
  <si>
    <t>(Head net)</t>
  </si>
  <si>
    <t>0.8 oz</t>
  </si>
  <si>
    <t>Take if excessive mosquitos are anticipated - 0.8 oz.</t>
  </si>
  <si>
    <t>Jacket</t>
  </si>
  <si>
    <t>Mountain Hardwear Ghost Whisperer 850-Fill Down Jacket</t>
  </si>
  <si>
    <t>Gloves, knit</t>
  </si>
  <si>
    <t>Without thumb &amp; 1 finger</t>
  </si>
  <si>
    <t>Custom knit by wife</t>
  </si>
  <si>
    <t>Mitts for rain</t>
  </si>
  <si>
    <r>
      <rPr>
        <sz val="15"/>
        <color indexed="8"/>
        <rFont val="Calibri"/>
        <family val="2"/>
      </rPr>
      <t>Home made from 3-Layer WPB fabric. Seam sealed.</t>
    </r>
  </si>
  <si>
    <t>3-Layer 40 Denier Waterproof Breathable Mini Ripstop</t>
  </si>
  <si>
    <t>Rain Jacket</t>
  </si>
  <si>
    <t>Berghaus Men's VapourLight Hyper Smock 2.0</t>
  </si>
  <si>
    <t>Add 0.2oz if bag is used</t>
  </si>
  <si>
    <t>Rain pants</t>
  </si>
  <si>
    <t>ZPacks Dyneema Composite Fabric (Cuben Fiber) CloudKilt Rain Skirt</t>
  </si>
  <si>
    <t>Replaces GoLite rain pants 7.5 oz</t>
  </si>
  <si>
    <t>Shorts/swimsuit</t>
  </si>
  <si>
    <t>Ultralight shorts/swimsuit (website hacked, info not available)</t>
  </si>
  <si>
    <t>Don’t take for 1 week or less trips</t>
  </si>
  <si>
    <t xml:space="preserve">Socks - waterproof ankle socks </t>
  </si>
  <si>
    <t>100% Waterproof Breathable Socks, RANDY SUN Unisex Novelty Sport Skiing Trekking Hiking Socks. Size Med. Wt 2.7</t>
  </si>
  <si>
    <t>Wear in rainy weather &amp; after streams crossing with shoes on. Weighs 1.0 oz more than Darn Tough socks</t>
  </si>
  <si>
    <t>Socks - for hiking</t>
  </si>
  <si>
    <t>Darn Tough merino wool - 1/4 Sock Mesh (dry slower than Fitsok)</t>
  </si>
  <si>
    <t>Thermal bottom</t>
  </si>
  <si>
    <t>Goosefeet Gear Down Pants. Waist 36-40”, Inseam 34”, 850-fill-power goose down fill 5.5 oz. water-repellent DownTek</t>
  </si>
  <si>
    <t>Warmer weather alternatives: Terramar Tall ThermaSilk EC2 Lightweight Silk Pants 3.7oz. or REI long johns 6.5</t>
  </si>
  <si>
    <t>Thermal top</t>
  </si>
  <si>
    <t>Merino wool midweight half-zip for sleeping and cold day wear</t>
  </si>
  <si>
    <t>REI base layer top size medium</t>
  </si>
  <si>
    <t>5-Cooking &amp; Drinking</t>
  </si>
  <si>
    <t>Cup</t>
  </si>
  <si>
    <t>For coffee and oatmeal</t>
  </si>
  <si>
    <t>Included in Stove Kit</t>
  </si>
  <si>
    <t>Dish cloth (orange)</t>
  </si>
  <si>
    <t>Zpacks Light Load Towel 6x6</t>
  </si>
  <si>
    <t>Cut to 6x6 size</t>
  </si>
  <si>
    <t>Dish scrubber</t>
  </si>
  <si>
    <t>2”x1.5” pad</t>
  </si>
  <si>
    <t>Seldom used, put in green survival bag</t>
  </si>
  <si>
    <r>
      <rPr>
        <b/>
        <sz val="13"/>
        <color indexed="8"/>
        <rFont val="Helvetica"/>
        <family val="2"/>
      </rPr>
      <t xml:space="preserve">Fuel Canister </t>
    </r>
    <r>
      <rPr>
        <b/>
        <sz val="13"/>
        <color indexed="14"/>
        <rFont val="Helvetica"/>
        <family val="2"/>
      </rPr>
      <t>(empty weight)</t>
    </r>
  </si>
  <si>
    <t xml:space="preserve"> Weights: Full 7.5, ½ full 5.5, Empty 3.5 oz. Used 0.4oz./day for 3 boils of 8oz/day &amp; 1 boil of 16oz/day = 40oz/day; therefore; 1 can lasts 10 days. Assume 8 days for margin of error.</t>
  </si>
  <si>
    <t>Plan on 0.4 oz fuel per day. Note that first + last day of trip is same as one day of breakfast &amp; dinner. Add some fuel for margin of error.</t>
  </si>
  <si>
    <t>Rubber bands - 4</t>
  </si>
  <si>
    <t>Wrap around stove &amp; after cooking freeze dried pouches</t>
  </si>
  <si>
    <t>Spoon</t>
  </si>
  <si>
    <r>
      <rPr>
        <sz val="15"/>
        <color indexed="8"/>
        <rFont val="Calibri"/>
        <family val="2"/>
      </rPr>
      <t>MSR Folding Spoon - 8” long handle</t>
    </r>
  </si>
  <si>
    <t>Long handle used to eat from freeze dried pouches</t>
  </si>
  <si>
    <t>Stove Kit</t>
  </si>
  <si>
    <t>JetBoil Sol Titanium (w/cream cheese lid 0.2 oz; w/reflective cozy 0.4 oz; w/o stabilizer)</t>
  </si>
  <si>
    <t>Alternate Weights in oz.: standard lid 0.7, standard cozy 0.9, stabilizer 1.0.</t>
  </si>
  <si>
    <t>Water bottle</t>
  </si>
  <si>
    <t>Platypus 34 oz. liquid volume = 1.1 qt. (net water wt. = 34.2 oz.) wt. empty: 1.2 oz.</t>
  </si>
  <si>
    <t>Platypus 78 oz. liquid volume = 2.4 qt. (net water wt. = 80.8 oz.) wt. empty: 1.3 oz.</t>
  </si>
  <si>
    <t xml:space="preserve">Water bottle </t>
  </si>
  <si>
    <t>Nalgene Canteen ( 41 oz. liquid volume = 1.3 qt. (net water wt. = 40.5 oz.) wt. empty: 2.1 oz.</t>
  </si>
  <si>
    <t>Product has wide mouth for mixing powdered drinks</t>
  </si>
  <si>
    <t>HydraPak Ultraflask. (volume: 600ml=20.3oz=0.63qt) Flask=0.8oz.; Cap=0.5oz.; Total weight 1.3oz.</t>
  </si>
  <si>
    <t>Bottle is also a backup for BeFree bottle in case it develops a leak (BeFree filter/cap fits this bottle).</t>
  </si>
  <si>
    <t>Water Bottle &amp; Water Treatment - Katadyn BeFree Filter</t>
  </si>
  <si>
    <t>Bottle w/filter (1.0L volume=33.8oz=1.05qt) wt. empty: 2.3 oz. (cap which includes filter weighs 1.2 oz.)</t>
  </si>
  <si>
    <t>To store flush with 4 drops of bleach added to water &amp; air dry. Easier to use than SteriPen, no batteries, lighter weight, doubles as water container.</t>
  </si>
  <si>
    <t>Water Treatment - SteriPen</t>
  </si>
  <si>
    <t xml:space="preserve">SteriPen 3.6 oz. (~13 days per battery set for 50 liters=13.2 gal.; 1 gal./day) </t>
  </si>
  <si>
    <t xml:space="preserve">Estimate need of 1 gal./day x 50 days = 50 gallons; press switch briefly for green light, takes 1min., 30sec. per qt. </t>
  </si>
  <si>
    <t>Water treatment SteriPen Btrys</t>
  </si>
  <si>
    <t>SteriPen 1.3 oz./pair extra batteries: 2/set of CR123 batteries</t>
  </si>
  <si>
    <t>50 liters/battery set. Treat ~ 10 days with 4 liters/day</t>
  </si>
  <si>
    <t>Water treatment for sludge</t>
  </si>
  <si>
    <t>Coffee filter for sludge - 3, straw, thick rubber band</t>
  </si>
  <si>
    <t>6-Survival &amp; First Aid</t>
  </si>
  <si>
    <t>Bag #1 + Bag #2 Subtotal in lbs.</t>
  </si>
  <si>
    <t xml:space="preserve">  Bag #1 (white - regular use)</t>
  </si>
  <si>
    <t>--</t>
  </si>
  <si>
    <t>`</t>
  </si>
  <si>
    <t xml:space="preserve">    AstrovaStatin (Lipitor)</t>
  </si>
  <si>
    <t>7/4-8/21 + 2 extra = 52 pills. In blue GoTubb</t>
  </si>
  <si>
    <t xml:space="preserve">    Compass (in L pocket)</t>
  </si>
  <si>
    <t>Suunto M-3 NH Leader Compass. Declination key on knife cord.</t>
  </si>
  <si>
    <t xml:space="preserve">    Compass declination 9ºE</t>
  </si>
  <si>
    <t>Set for location of hike (declination key is on knife cord)</t>
  </si>
  <si>
    <t xml:space="preserve">    Data Book, CT</t>
  </si>
  <si>
    <t>Information about each CT segment</t>
  </si>
  <si>
    <t xml:space="preserve">    Deet - 100%</t>
  </si>
  <si>
    <t>Do not take. Put in dropper bottle 0.3 oz</t>
  </si>
  <si>
    <t>Never had need to use</t>
  </si>
  <si>
    <t xml:space="preserve">    Headlamp</t>
  </si>
  <si>
    <t>Photon Freedom LED Micro-Light w/ hat-clip, 2 CR2016 batteries</t>
  </si>
  <si>
    <t>Photon uses 2 CR2016 batteries</t>
  </si>
  <si>
    <t xml:space="preserve">    Headlamp - Spare</t>
  </si>
  <si>
    <r>
      <rPr>
        <sz val="15"/>
        <color indexed="8"/>
        <rFont val="Calibri"/>
        <family val="2"/>
      </rPr>
      <t xml:space="preserve">Photon Freedom LED Micro-Light </t>
    </r>
    <r>
      <rPr>
        <b/>
        <sz val="15"/>
        <color indexed="8"/>
        <rFont val="Calibri"/>
        <family val="2"/>
      </rPr>
      <t>without</t>
    </r>
    <r>
      <rPr>
        <sz val="15"/>
        <color indexed="8"/>
        <rFont val="Calibri"/>
        <family val="2"/>
      </rPr>
      <t xml:space="preserve"> hat-clip </t>
    </r>
  </si>
  <si>
    <t>Light gradually dims as batteries get old</t>
  </si>
  <si>
    <t xml:space="preserve">    inReach Explorer, DeLorme</t>
  </si>
  <si>
    <t>(use iPhone charger &amp; UNU battery pack dual cord)</t>
  </si>
  <si>
    <t>Need to add cost of inReach service</t>
  </si>
  <si>
    <t xml:space="preserve">    Knife (in L pocket)</t>
  </si>
  <si>
    <t>Mini Swiss Army knife w/ tweezers, scissors, tooth pic</t>
  </si>
  <si>
    <t>Knife on cord w clip (.7+.2)</t>
  </si>
  <si>
    <t xml:space="preserve">    Leukotape 36"</t>
  </si>
  <si>
    <t>Leukotape P Sports Tape (bought 1.5”x15 yds.)</t>
  </si>
  <si>
    <t xml:space="preserve">Use as duct tape &amp; for foot hot spots to prevent blisters </t>
  </si>
  <si>
    <t xml:space="preserve">    Lip balm</t>
  </si>
  <si>
    <t xml:space="preserve">    Maps</t>
  </si>
  <si>
    <r>
      <rPr>
        <sz val="14"/>
        <color indexed="8"/>
        <rFont val="Helvetica"/>
        <family val="2"/>
      </rPr>
      <t xml:space="preserve">USGS 7.5 Minute Quadrangle Topo using online </t>
    </r>
    <r>
      <rPr>
        <u val="single"/>
        <sz val="14"/>
        <color indexed="22"/>
        <rFont val="Helvetica"/>
        <family val="2"/>
      </rPr>
      <t>CalTop.com</t>
    </r>
    <r>
      <rPr>
        <sz val="14"/>
        <color indexed="8"/>
        <rFont val="Helvetica"/>
        <family val="2"/>
      </rPr>
      <t xml:space="preserve"> 0.4 oz.
</t>
    </r>
    <r>
      <rPr>
        <sz val="12"/>
        <color indexed="8"/>
        <rFont val="Times Roman"/>
        <family val="0"/>
      </rPr>
      <t xml:space="preserve">
</t>
    </r>
  </si>
  <si>
    <t>UTM coordinates. 500 meter grid. Scale: 1:25000</t>
  </si>
  <si>
    <t xml:space="preserve">    Safety (diaper) pins - 2</t>
  </si>
  <si>
    <t>Use also for clothes pins to dry stuff on backpack</t>
  </si>
  <si>
    <t xml:space="preserve">    Sunscreen (6 days/tube) </t>
  </si>
  <si>
    <t>Banana Boat 1oz. net SPF 30</t>
  </si>
  <si>
    <t>Need 3 tubes</t>
  </si>
  <si>
    <t xml:space="preserve">    Whistle (L pocket)</t>
  </si>
  <si>
    <t>Fox40 Sonik Blast Whistle</t>
  </si>
  <si>
    <t>On same cord as knife</t>
  </si>
  <si>
    <t xml:space="preserve">  Bag #2 (green - rare use)</t>
  </si>
  <si>
    <t>Bag seldom used (for emergencies)</t>
  </si>
  <si>
    <t xml:space="preserve">    Alternate water treatment</t>
  </si>
  <si>
    <t>Aquatabs 30 tablets=5.9 gal.=6 days @ 1 gal/day</t>
  </si>
  <si>
    <t>Mix 10min + let stand 30 (does not do Cryptosporidium)</t>
  </si>
  <si>
    <t xml:space="preserve">    Antibiotic ointment 4 packs</t>
  </si>
  <si>
    <t>Bacitracin , USP - single use packs (equivalent to Neosporin)</t>
  </si>
  <si>
    <t>Use only if infection develops; not for burns</t>
  </si>
  <si>
    <t xml:space="preserve">    Bandage - self-adherent</t>
  </si>
  <si>
    <t>3M Coban Self-Adherent Wrap 1"x3 yds. (bought 5 yds.)</t>
  </si>
  <si>
    <t xml:space="preserve">    Bandaids - 6</t>
  </si>
  <si>
    <t>Band-Aid brand Tough Strips (3 regular; 3 large)</t>
  </si>
  <si>
    <t xml:space="preserve">    Bic mini lighter</t>
  </si>
  <si>
    <t>Backup fire starter</t>
  </si>
  <si>
    <t xml:space="preserve">    Dyneema tape - 36”</t>
  </si>
  <si>
    <t>36” (bought 54”x1” strip) Dyneema Composite Fabric</t>
  </si>
  <si>
    <t>For repairs</t>
  </si>
  <si>
    <t xml:space="preserve">    Gauze rolled bandage</t>
  </si>
  <si>
    <t>3”x2.5 yds</t>
  </si>
  <si>
    <t xml:space="preserve">    Meds - non presecription</t>
  </si>
  <si>
    <t>Imodium AD 16 (1st take 2; 4/day total); Ibuprofen 10; Aspirin 4</t>
  </si>
  <si>
    <t>Put pills int GoTubb container</t>
  </si>
  <si>
    <t xml:space="preserve">    Needle</t>
  </si>
  <si>
    <t>Taped in pill box (use fishing line or dental floss for thread)</t>
  </si>
  <si>
    <t xml:space="preserve">    Pink marker ribbons - 4</t>
  </si>
  <si>
    <t xml:space="preserve">    Thermarest repair kit</t>
  </si>
  <si>
    <t xml:space="preserve">    Spark-Lite</t>
  </si>
  <si>
    <t>Spark-Lite sparker in addition to piezo on stove </t>
  </si>
  <si>
    <t xml:space="preserve">    Steri-Strips ¼"x4"</t>
  </si>
  <si>
    <t>3M Steri-Strip Adhesive Skin Closures (Reinforced) - 7</t>
  </si>
  <si>
    <t>Better than Butterfly closures</t>
  </si>
  <si>
    <t xml:space="preserve">    Sterile non-stick gauze</t>
  </si>
  <si>
    <t>3”x4” Qty 2</t>
  </si>
  <si>
    <t xml:space="preserve">    Vaseline impregnated cotton</t>
  </si>
  <si>
    <t>Dual use: 6 cotton balls for burn ointment and to start fires</t>
  </si>
  <si>
    <t>Melt vaseline and dip cotton balls</t>
  </si>
  <si>
    <t>7-Hygiene</t>
  </si>
  <si>
    <t>Dental floss</t>
  </si>
  <si>
    <t>Hand sanitizer</t>
  </si>
  <si>
    <t>Pee bottle</t>
  </si>
  <si>
    <t>Soap</t>
  </si>
  <si>
    <t>Dr. Bonner small bottle</t>
  </si>
  <si>
    <t>Toilet paper</t>
  </si>
  <si>
    <t>Toothbrush</t>
  </si>
  <si>
    <t>Half of travel toothbrush</t>
  </si>
  <si>
    <t>Toothpaste in baggie</t>
  </si>
  <si>
    <t>Towel (yellow)</t>
  </si>
  <si>
    <t>Zpacks Light Load Towel 12.5x22.5 (bought 3-pack)</t>
  </si>
  <si>
    <t>Trowel</t>
  </si>
  <si>
    <t>Gossamer Gear’s Deuce of Spades - Orange</t>
  </si>
  <si>
    <t>Washcloth/hankie (green)</t>
  </si>
  <si>
    <t>8-Gadgets</t>
  </si>
  <si>
    <t>iPhone 11 Pro Max w/o case</t>
  </si>
  <si>
    <t>Preload content: books, podcasts</t>
  </si>
  <si>
    <t>Otterbox case 1.5 oz (not used)</t>
  </si>
  <si>
    <t>AirPods w/case</t>
  </si>
  <si>
    <t>Ear buds with ear retainer clips</t>
  </si>
  <si>
    <t>Battery pack for recharge of iPhone6+. Can also recharge inReach &amp; AirPods</t>
  </si>
  <si>
    <t xml:space="preserve">UNU 10K mAh battery pack 8.8 oz tape dime to cover switch. </t>
  </si>
  <si>
    <t xml:space="preserve">Recharges iPhone 6+ ~3 times. On one wk trip still have ~25% left (one charge light still on). Alternative: Anker PowerCore 10000 weighs 6.35 oz. $31.99
</t>
  </si>
  <si>
    <t>Battery pack for recharge of iPhone &amp; inReach</t>
  </si>
  <si>
    <t>UNU 5K nAh battery Superpak i2. Qty, 2 battery 4.6 oz @. Tape dime to cover switch.</t>
  </si>
  <si>
    <t>Take 2 UNU 5K batteries on longer trips. Consider lighter Nitecore NB10000 or NC1000 batteries.</t>
  </si>
  <si>
    <t>Battery wall charger</t>
  </si>
  <si>
    <t>Anker dual port 12 watt wall charger</t>
  </si>
  <si>
    <t>Battery pack cord - 2 in 1</t>
  </si>
  <si>
    <t>Dual connector cord for iPhone &amp; inReach, take 2 cords</t>
  </si>
  <si>
    <t>(Gear list)</t>
  </si>
  <si>
    <t>On iPhone</t>
  </si>
  <si>
    <t>Pen - ball point</t>
  </si>
  <si>
    <t>Uni-ball Power Tank 0.7mm (pressurized) tank only with cap</t>
  </si>
  <si>
    <t>Ink flows nicely in all positions</t>
  </si>
  <si>
    <t>Trail journal</t>
  </si>
  <si>
    <t>Field Notes Memo Book 1.1 oz.</t>
  </si>
  <si>
    <t>Alternative: take notes on iPhone</t>
  </si>
  <si>
    <t>Tripod SticPic #2 for light poles</t>
  </si>
  <si>
    <t>StickPic camera mount 0.4 oz</t>
  </si>
  <si>
    <t>Tripod iPhone mount</t>
  </si>
  <si>
    <t>Joey iPhone mount 0.7 oz</t>
  </si>
  <si>
    <t>9-Worn/Carried</t>
  </si>
  <si>
    <t>Gloves, sun</t>
  </si>
  <si>
    <t>Coolibar UPF 50+ Ouray UV fingerless sun gloves, XL</t>
  </si>
  <si>
    <t>Pants</t>
  </si>
  <si>
    <t>Rail Riders: Eco-Mesh (w/ insect repellent - lasts 70 washings).</t>
  </si>
  <si>
    <t xml:space="preserve">ExOfficio Sol Cool Nomad Pants: 8.25 oz. $49 Massdrop 3/2/18
</t>
  </si>
  <si>
    <t>Road ID</t>
  </si>
  <si>
    <t>Wrist ID Slim</t>
  </si>
  <si>
    <t>Running top, long sleeve GoLite</t>
  </si>
  <si>
    <t>Weight 3.8 oz.</t>
  </si>
  <si>
    <t>PWV shirt and badge 10.2 oz.</t>
  </si>
  <si>
    <r>
      <rPr>
        <b/>
        <sz val="13"/>
        <color indexed="8"/>
        <rFont val="Helvetica"/>
        <family val="2"/>
      </rPr>
      <t>Shoes (blue) + Tenacious Tape to heels</t>
    </r>
  </si>
  <si>
    <t>Altra Lone Peak 5, blue size 12 regular width</t>
  </si>
  <si>
    <t>Wide toe box, zero drop. Bought from Altra for $117 + tax with 10% off.</t>
  </si>
  <si>
    <t>Socks</t>
  </si>
  <si>
    <t>Darn Tough Hike/Trek, no show, light weight with Cushion, merino wool. Size XL/TG (size Large is too small).</t>
  </si>
  <si>
    <t>From REI on sale</t>
  </si>
  <si>
    <t>Sun hat</t>
  </si>
  <si>
    <t>Cabela’s Guideware Flats cap with 3 ⅝” bill plus sun curtain</t>
  </si>
  <si>
    <t>Replaces 3.9 oz. Tilley - treated w /silicone</t>
  </si>
  <si>
    <t>Sunglasses</t>
  </si>
  <si>
    <t>Smith Challis Polarized Polarchromic ChromaPop+</t>
  </si>
  <si>
    <t>Store in microcloth bag without case.</t>
  </si>
  <si>
    <t>Trekking poles (2)</t>
  </si>
  <si>
    <t>GossamerGear LT4S with 0.6 oz. baskets &amp; w/o 0.7 straps</t>
  </si>
  <si>
    <t>Also used for tent poles. Replaces REI carbon fiber poles which weigh 14.6 oz.</t>
  </si>
  <si>
    <t>Wallet - rubber band</t>
  </si>
  <si>
    <r>
      <rPr>
        <sz val="15"/>
        <color indexed="8"/>
        <rFont val="Calibri"/>
        <family val="2"/>
      </rPr>
      <t xml:space="preserve">Cash: 6x$10; $50, debit card, drivers license (for Visa ID), fishing license, </t>
    </r>
    <r>
      <rPr>
        <strike/>
        <sz val="15"/>
        <color indexed="8"/>
        <rFont val="Calibri"/>
        <family val="2"/>
      </rPr>
      <t>National Park Card, blank check for campground</t>
    </r>
  </si>
  <si>
    <t>Watch - Timex</t>
  </si>
  <si>
    <t>Expedition small model (women’s?)</t>
  </si>
  <si>
    <t>Press Indiglo for 4 sec. to activate/deactivate Night ModeUses CR2016 battery</t>
  </si>
  <si>
    <t>10-Fishing Gear</t>
  </si>
  <si>
    <t>Tenkara fishing rod</t>
  </si>
  <si>
    <t>Iwana 12ft rod 2.9 oz, (without 0.3 oz soft case)</t>
  </si>
  <si>
    <t>Fishing gear for only part of trip</t>
  </si>
  <si>
    <t xml:space="preserve">  Fishing license</t>
  </si>
  <si>
    <t xml:space="preserve">  Fly box &amp; flies</t>
  </si>
  <si>
    <t>Flip 6 lid flybox $3; 6 flies $15 - Kamikaze Debari dark &amp; light #12. 0.7 oz.</t>
  </si>
  <si>
    <t xml:space="preserve">  Fly floater fluid</t>
  </si>
  <si>
    <t>0.2 oz.</t>
  </si>
  <si>
    <t xml:space="preserve">  Forceps</t>
  </si>
  <si>
    <t>1.0 oz.</t>
  </si>
  <si>
    <t xml:space="preserve">  Line holder</t>
  </si>
  <si>
    <t>Small blue 2.25” diameter w/line. 0.4 oz.</t>
  </si>
  <si>
    <t xml:space="preserve">  Level line #3.</t>
  </si>
  <si>
    <t>#3.5, orange (bought 30 meters, take 20 meters) 0.6 oz.</t>
  </si>
  <si>
    <t xml:space="preserve">  Nipper</t>
  </si>
  <si>
    <t>0.3 oz.</t>
  </si>
  <si>
    <t xml:space="preserve">  Tippet</t>
  </si>
  <si>
    <t>Size 5X, 10 meters (bought 30m) 0.3 oz.</t>
  </si>
  <si>
    <t>11-Consumables</t>
  </si>
  <si>
    <t>Food - average for 5 days</t>
  </si>
  <si>
    <t>Typical: 13.6 oz/day; 13,6oz/day x 2.5 days = 34oz = 2 lbs 2 oz</t>
  </si>
  <si>
    <t>One meal w/o hot water in case run out of fuel</t>
  </si>
  <si>
    <t xml:space="preserve">  Karl’s personal food guideline</t>
  </si>
  <si>
    <t>Carbs:Fat:Protein(138g)  = 50%:25%:25%.  2,000 Calories,</t>
  </si>
  <si>
    <t>Bought 1 lb. maltodextrin at Hops &amp; Berries</t>
  </si>
  <si>
    <t>Water</t>
  </si>
  <si>
    <t>0.5 quart typical</t>
  </si>
  <si>
    <t>Max required for Colorado Trail per Yogi is 4.2 qt.</t>
  </si>
  <si>
    <t>Fuel</t>
  </si>
  <si>
    <r>
      <rPr>
        <sz val="15"/>
        <color indexed="8"/>
        <rFont val="Calibri"/>
        <family val="2"/>
      </rPr>
      <t>2.0 oz. (</t>
    </r>
    <r>
      <rPr>
        <sz val="15"/>
        <color indexed="14"/>
        <rFont val="Calibri"/>
        <family val="2"/>
      </rPr>
      <t>4.0 Max typical for full canister of propane only</t>
    </r>
    <r>
      <rPr>
        <sz val="15"/>
        <color indexed="8"/>
        <rFont val="Calibri"/>
        <family val="2"/>
      </rPr>
      <t xml:space="preserve"> excludes wt. of canister - gross weight of full canister is 7.5 oz &amp; empty weight is 3.5 oz)</t>
    </r>
  </si>
  <si>
    <t>Full canister lasts 7.5 days assuming three 16 oz boils per day. 0.53 oz./day</t>
  </si>
  <si>
    <t>Gear List Summary</t>
  </si>
  <si>
    <t>Weight (lbs.)</t>
  </si>
  <si>
    <t>Wt. (oz.)</t>
  </si>
  <si>
    <t>Total (skin out)</t>
  </si>
  <si>
    <t>Overall Summary</t>
  </si>
  <si>
    <t>Base pack weight</t>
  </si>
  <si>
    <t>Worn &amp; carried items</t>
  </si>
  <si>
    <t>Consumables - 5 day average</t>
  </si>
  <si>
    <t>Weight Total (skin-out)</t>
  </si>
  <si>
    <t>Home Scale</t>
  </si>
  <si>
    <t>Scale to measure above items in grams or tenth of ounce. American Weigh Scales HB-6 Scale with removable 4L bowl. Max weight on scale 5.5 lbs.</t>
  </si>
  <si>
    <r>
      <rPr>
        <sz val="19"/>
        <color indexed="8"/>
        <rFont val="Calibri"/>
        <family val="2"/>
      </rPr>
      <t xml:space="preserve">* </t>
    </r>
    <r>
      <rPr>
        <sz val="13"/>
        <color indexed="8"/>
        <rFont val="Calibri"/>
        <family val="2"/>
      </rPr>
      <t xml:space="preserve">This spreadsheet can be downloaded from </t>
    </r>
    <r>
      <rPr>
        <u val="single"/>
        <sz val="13"/>
        <color indexed="8"/>
        <rFont val="Calibri"/>
        <family val="2"/>
      </rPr>
      <t>pwv.org</t>
    </r>
    <r>
      <rPr>
        <sz val="13"/>
        <color indexed="8"/>
        <rFont val="Calibri"/>
        <family val="2"/>
      </rPr>
      <t xml:space="preserve"> website with drilldown: News &amp; Information tab (top center) -&gt;</t>
    </r>
  </si>
  <si>
    <t xml:space="preserve">    Articles -&gt; Ultralight Backpacking Gear List in Excel Format -&gt; "Click HERE"</t>
  </si>
  <si>
    <t>“X” in Coumn “A” means item not taken on this trip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</si>
</sst>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$&quot;#,##0.00"/>
  </numFmts>
  <fonts count="76">
    <font>
      <sz val="10"/>
      <color indexed="8"/>
      <name val="Helvetica"/>
      <family val="0"/>
    </font>
    <font>
      <sz val="12"/>
      <color indexed="8"/>
      <name val="Helvetica Neue"/>
      <family val="2"/>
    </font>
    <font>
      <sz val="13"/>
      <color indexed="8"/>
      <name val="Helvetica"/>
      <family val="2"/>
    </font>
    <font>
      <b/>
      <sz val="22"/>
      <color indexed="8"/>
      <name val="Helvetica"/>
      <family val="2"/>
    </font>
    <font>
      <b/>
      <sz val="20"/>
      <color indexed="8"/>
      <name val="Helvetica"/>
      <family val="2"/>
    </font>
    <font>
      <b/>
      <sz val="17"/>
      <color indexed="8"/>
      <name val="Helvetica Neue"/>
      <family val="2"/>
    </font>
    <font>
      <b/>
      <sz val="17"/>
      <color indexed="8"/>
      <name val="Helvetica"/>
      <family val="2"/>
    </font>
    <font>
      <sz val="14"/>
      <color indexed="8"/>
      <name val="Helvetica"/>
      <family val="2"/>
    </font>
    <font>
      <b/>
      <sz val="13"/>
      <color indexed="8"/>
      <name val="Helvetica"/>
      <family val="2"/>
    </font>
    <font>
      <b/>
      <sz val="15"/>
      <color indexed="8"/>
      <name val="Helvetica"/>
      <family val="2"/>
    </font>
    <font>
      <b/>
      <i/>
      <sz val="15"/>
      <color indexed="8"/>
      <name val="Helvetica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13"/>
      <name val="Helvetica"/>
      <family val="2"/>
    </font>
    <font>
      <b/>
      <sz val="13"/>
      <color indexed="14"/>
      <name val="Helvetica"/>
      <family val="2"/>
    </font>
    <font>
      <sz val="15"/>
      <color indexed="8"/>
      <name val="Helvetica"/>
      <family val="2"/>
    </font>
    <font>
      <b/>
      <sz val="13"/>
      <color indexed="8"/>
      <name val="Calibri"/>
      <family val="2"/>
    </font>
    <font>
      <sz val="15"/>
      <color indexed="16"/>
      <name val="Calibri"/>
      <family val="2"/>
    </font>
    <font>
      <b/>
      <sz val="13"/>
      <color indexed="8"/>
      <name val="Helvetica Neue"/>
      <family val="2"/>
    </font>
    <font>
      <b/>
      <sz val="13"/>
      <color indexed="17"/>
      <name val="Helvetica"/>
      <family val="2"/>
    </font>
    <font>
      <sz val="15"/>
      <color indexed="18"/>
      <name val="Calibri"/>
      <family val="2"/>
    </font>
    <font>
      <sz val="15"/>
      <color indexed="19"/>
      <name val="Calibri"/>
      <family val="2"/>
    </font>
    <font>
      <sz val="15"/>
      <color indexed="14"/>
      <name val="Calibri"/>
      <family val="2"/>
    </font>
    <font>
      <sz val="15"/>
      <color indexed="21"/>
      <name val="Calibri"/>
      <family val="2"/>
    </font>
    <font>
      <b/>
      <sz val="14"/>
      <color indexed="8"/>
      <name val="Helvetica"/>
      <family val="2"/>
    </font>
    <font>
      <sz val="16"/>
      <color indexed="8"/>
      <name val="Calibri"/>
      <family val="2"/>
    </font>
    <font>
      <u val="single"/>
      <sz val="14"/>
      <color indexed="22"/>
      <name val="Helvetica"/>
      <family val="2"/>
    </font>
    <font>
      <sz val="12"/>
      <color indexed="8"/>
      <name val="Times Roman"/>
      <family val="0"/>
    </font>
    <font>
      <b/>
      <sz val="10"/>
      <color indexed="8"/>
      <name val="Helvetica"/>
      <family val="2"/>
    </font>
    <font>
      <sz val="12"/>
      <color indexed="8"/>
      <name val="Calibri"/>
      <family val="2"/>
    </font>
    <font>
      <sz val="12"/>
      <color indexed="8"/>
      <name val="Helvetica"/>
      <family val="2"/>
    </font>
    <font>
      <sz val="15"/>
      <color indexed="23"/>
      <name val="Calibri"/>
      <family val="2"/>
    </font>
    <font>
      <strike/>
      <sz val="15"/>
      <color indexed="8"/>
      <name val="Calibri"/>
      <family val="2"/>
    </font>
    <font>
      <sz val="15"/>
      <color indexed="24"/>
      <name val="Calibri"/>
      <family val="2"/>
    </font>
    <font>
      <u val="single"/>
      <sz val="15"/>
      <color indexed="8"/>
      <name val="Calibri"/>
      <family val="2"/>
    </font>
    <font>
      <b/>
      <sz val="15"/>
      <color indexed="16"/>
      <name val="Helvetica"/>
      <family val="2"/>
    </font>
    <font>
      <sz val="19"/>
      <color indexed="8"/>
      <name val="Calibri"/>
      <family val="2"/>
    </font>
    <font>
      <sz val="13"/>
      <color indexed="8"/>
      <name val="Calibri"/>
      <family val="2"/>
    </font>
    <font>
      <u val="single"/>
      <sz val="13"/>
      <color indexed="8"/>
      <name val="Calibri"/>
      <family val="2"/>
    </font>
    <font>
      <u val="single"/>
      <sz val="10"/>
      <color indexed="22"/>
      <name val="Helvetica"/>
      <family val="2"/>
    </font>
    <font>
      <u val="single"/>
      <sz val="10"/>
      <color indexed="33"/>
      <name val="Helvetica"/>
      <family val="2"/>
    </font>
    <font>
      <sz val="18"/>
      <color indexed="55"/>
      <name val="Helvetica Neue"/>
      <family val="2"/>
    </font>
    <font>
      <b/>
      <sz val="15"/>
      <color indexed="55"/>
      <name val="Helvetica Neue"/>
      <family val="2"/>
    </font>
    <font>
      <b/>
      <sz val="13"/>
      <color indexed="55"/>
      <name val="Helvetica Neue"/>
      <family val="2"/>
    </font>
    <font>
      <b/>
      <sz val="11"/>
      <color indexed="55"/>
      <name val="Helvetica Neue"/>
      <family val="2"/>
    </font>
    <font>
      <sz val="12"/>
      <color indexed="58"/>
      <name val="Helvetica Neue"/>
      <family val="2"/>
    </font>
    <font>
      <sz val="12"/>
      <color indexed="36"/>
      <name val="Helvetica Neue"/>
      <family val="2"/>
    </font>
    <font>
      <sz val="12"/>
      <color indexed="60"/>
      <name val="Helvetica Neue"/>
      <family val="2"/>
    </font>
    <font>
      <sz val="12"/>
      <color indexed="62"/>
      <name val="Helvetica Neue"/>
      <family val="2"/>
    </font>
    <font>
      <b/>
      <sz val="12"/>
      <color indexed="19"/>
      <name val="Helvetica Neue"/>
      <family val="2"/>
    </font>
    <font>
      <b/>
      <sz val="12"/>
      <color indexed="52"/>
      <name val="Helvetica Neue"/>
      <family val="2"/>
    </font>
    <font>
      <sz val="12"/>
      <color indexed="52"/>
      <name val="Helvetica Neue"/>
      <family val="2"/>
    </font>
    <font>
      <b/>
      <sz val="12"/>
      <color indexed="12"/>
      <name val="Helvetica Neue"/>
      <family val="2"/>
    </font>
    <font>
      <sz val="12"/>
      <color indexed="18"/>
      <name val="Helvetica Neue"/>
      <family val="2"/>
    </font>
    <font>
      <i/>
      <sz val="12"/>
      <color indexed="55"/>
      <name val="Helvetica Neue"/>
      <family val="2"/>
    </font>
    <font>
      <b/>
      <sz val="12"/>
      <color indexed="8"/>
      <name val="Helvetica Neue"/>
      <family val="2"/>
    </font>
    <font>
      <sz val="12"/>
      <color indexed="12"/>
      <name val="Helvetica Neue"/>
      <family val="2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sz val="12"/>
      <color rgb="FF9C0006"/>
      <name val="Helvetica Neue"/>
      <family val="2"/>
    </font>
    <font>
      <b/>
      <sz val="12"/>
      <color rgb="FFFA7D00"/>
      <name val="Helvetica Neue"/>
      <family val="2"/>
    </font>
    <font>
      <b/>
      <sz val="12"/>
      <color theme="0"/>
      <name val="Helvetica Neue"/>
      <family val="2"/>
    </font>
    <font>
      <i/>
      <sz val="12"/>
      <color rgb="FF7F7F7F"/>
      <name val="Helvetica Neue"/>
      <family val="2"/>
    </font>
    <font>
      <u val="single"/>
      <sz val="10"/>
      <color theme="11"/>
      <name val="Helvetica"/>
      <family val="2"/>
    </font>
    <font>
      <sz val="12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u val="single"/>
      <sz val="10"/>
      <color theme="10"/>
      <name val="Helvetica"/>
      <family val="2"/>
    </font>
    <font>
      <sz val="12"/>
      <color rgb="FF3F3F76"/>
      <name val="Helvetica Neue"/>
      <family val="2"/>
    </font>
    <font>
      <sz val="12"/>
      <color rgb="FFFA7D00"/>
      <name val="Helvetica Neue"/>
      <family val="2"/>
    </font>
    <font>
      <sz val="12"/>
      <color rgb="FF9C5700"/>
      <name val="Helvetica Neue"/>
      <family val="2"/>
    </font>
    <font>
      <b/>
      <sz val="12"/>
      <color rgb="FF3F3F3F"/>
      <name val="Helvetica Neue"/>
      <family val="2"/>
    </font>
    <font>
      <sz val="18"/>
      <color theme="3"/>
      <name val="Helvetica Neue"/>
      <family val="2"/>
    </font>
    <font>
      <b/>
      <sz val="12"/>
      <color theme="1"/>
      <name val="Helvetica Neue"/>
      <family val="2"/>
    </font>
    <font>
      <sz val="12"/>
      <color rgb="FFFF0000"/>
      <name val="Helvetica Neu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>
        <color indexed="8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20"/>
      </bottom>
    </border>
    <border>
      <left style="thin">
        <color indexed="10"/>
      </left>
      <right style="thin">
        <color indexed="20"/>
      </right>
      <top style="thin">
        <color indexed="10"/>
      </top>
      <bottom style="thin">
        <color indexed="1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20"/>
      </top>
      <bottom style="thin">
        <color indexed="10"/>
      </bottom>
    </border>
    <border>
      <left style="thin">
        <color indexed="20"/>
      </left>
      <right style="thin">
        <color indexed="20"/>
      </right>
      <top style="thin">
        <color indexed="10"/>
      </top>
      <bottom style="thin">
        <color indexed="20"/>
      </bottom>
    </border>
    <border>
      <left/>
      <right/>
      <top/>
      <bottom style="thin">
        <color indexed="1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/>
      <bottom/>
    </border>
    <border>
      <left style="thin">
        <color indexed="10"/>
      </left>
      <right>
        <color indexed="8"/>
      </right>
      <top/>
      <bottom style="thin">
        <color indexed="10"/>
      </bottom>
    </border>
    <border>
      <left>
        <color indexed="8"/>
      </left>
      <right>
        <color indexed="8"/>
      </right>
      <top>
        <color indexed="8"/>
      </top>
      <bottom style="medium">
        <color indexed="25"/>
      </bottom>
    </border>
    <border>
      <left style="thin">
        <color indexed="10"/>
      </left>
      <right style="thin">
        <color indexed="10"/>
      </right>
      <top style="medium">
        <color indexed="25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10"/>
      </right>
      <top style="thin">
        <color indexed="26"/>
      </top>
      <bottom style="thin">
        <color indexed="26"/>
      </bottom>
    </border>
    <border>
      <left style="thin">
        <color indexed="10"/>
      </left>
      <right style="thin">
        <color indexed="10"/>
      </right>
      <top style="thin">
        <color indexed="26"/>
      </top>
      <bottom style="thin">
        <color indexed="10"/>
      </bottom>
    </border>
    <border>
      <left style="thin">
        <color indexed="10"/>
      </left>
      <right style="thin">
        <color indexed="26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26"/>
      </top>
      <bottom style="thin">
        <color indexed="26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47"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3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left" vertical="top" wrapText="1"/>
    </xf>
    <xf numFmtId="49" fontId="9" fillId="34" borderId="12" xfId="0" applyNumberFormat="1" applyFont="1" applyFill="1" applyBorder="1" applyAlignment="1">
      <alignment horizontal="left" vertical="top" wrapText="1"/>
    </xf>
    <xf numFmtId="49" fontId="10" fillId="35" borderId="13" xfId="0" applyNumberFormat="1" applyFont="1" applyFill="1" applyBorder="1" applyAlignment="1">
      <alignment horizontal="right" vertical="top" wrapText="1"/>
    </xf>
    <xf numFmtId="164" fontId="9" fillId="35" borderId="10" xfId="0" applyNumberFormat="1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right" vertical="top" wrapText="1"/>
    </xf>
    <xf numFmtId="49" fontId="11" fillId="35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left" vertical="top" wrapText="1"/>
    </xf>
    <xf numFmtId="49" fontId="8" fillId="33" borderId="14" xfId="0" applyNumberFormat="1" applyFont="1" applyFill="1" applyBorder="1" applyAlignment="1">
      <alignment horizontal="left" vertical="top" wrapText="1"/>
    </xf>
    <xf numFmtId="164" fontId="11" fillId="35" borderId="10" xfId="0" applyNumberFormat="1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horizontal="left" vertical="top" wrapText="1"/>
    </xf>
    <xf numFmtId="49" fontId="11" fillId="35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horizontal="left" vertical="top" wrapText="1"/>
    </xf>
    <xf numFmtId="165" fontId="11" fillId="35" borderId="10" xfId="0" applyNumberFormat="1" applyFont="1" applyFill="1" applyBorder="1" applyAlignment="1">
      <alignment/>
    </xf>
    <xf numFmtId="0" fontId="9" fillId="34" borderId="15" xfId="0" applyFont="1" applyFill="1" applyBorder="1" applyAlignment="1">
      <alignment horizontal="left" vertical="top" wrapText="1"/>
    </xf>
    <xf numFmtId="49" fontId="9" fillId="34" borderId="16" xfId="0" applyNumberFormat="1" applyFont="1" applyFill="1" applyBorder="1" applyAlignment="1">
      <alignment horizontal="left" vertical="top" wrapText="1"/>
    </xf>
    <xf numFmtId="49" fontId="8" fillId="36" borderId="14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Border="1" applyAlignment="1">
      <alignment vertical="top" wrapText="1"/>
    </xf>
    <xf numFmtId="164" fontId="15" fillId="0" borderId="10" xfId="0" applyNumberFormat="1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 vertical="top" wrapText="1"/>
    </xf>
    <xf numFmtId="49" fontId="11" fillId="35" borderId="10" xfId="0" applyNumberFormat="1" applyFont="1" applyFill="1" applyBorder="1" applyAlignment="1">
      <alignment horizontal="right" vertical="top" wrapText="1"/>
    </xf>
    <xf numFmtId="0" fontId="0" fillId="36" borderId="15" xfId="0" applyFill="1" applyBorder="1" applyAlignment="1">
      <alignment vertical="top" wrapText="1"/>
    </xf>
    <xf numFmtId="0" fontId="0" fillId="35" borderId="15" xfId="0" applyFill="1" applyBorder="1" applyAlignment="1">
      <alignment vertical="top"/>
    </xf>
    <xf numFmtId="49" fontId="16" fillId="33" borderId="14" xfId="0" applyNumberFormat="1" applyFont="1" applyFill="1" applyBorder="1" applyAlignment="1">
      <alignment vertical="top" wrapText="1"/>
    </xf>
    <xf numFmtId="49" fontId="16" fillId="33" borderId="10" xfId="0" applyNumberFormat="1" applyFont="1" applyFill="1" applyBorder="1" applyAlignment="1">
      <alignment vertical="top" wrapText="1"/>
    </xf>
    <xf numFmtId="4" fontId="11" fillId="35" borderId="11" xfId="0" applyNumberFormat="1" applyFont="1" applyFill="1" applyBorder="1" applyAlignment="1">
      <alignment horizontal="right" vertical="top" wrapText="1"/>
    </xf>
    <xf numFmtId="164" fontId="11" fillId="35" borderId="17" xfId="0" applyNumberFormat="1" applyFont="1" applyFill="1" applyBorder="1" applyAlignment="1">
      <alignment vertical="top" wrapText="1"/>
    </xf>
    <xf numFmtId="165" fontId="17" fillId="35" borderId="18" xfId="0" applyNumberFormat="1" applyFont="1" applyFill="1" applyBorder="1" applyAlignment="1">
      <alignment vertical="top"/>
    </xf>
    <xf numFmtId="49" fontId="15" fillId="35" borderId="10" xfId="0" applyNumberFormat="1" applyFont="1" applyFill="1" applyBorder="1" applyAlignment="1">
      <alignment horizontal="left" vertical="top" wrapText="1"/>
    </xf>
    <xf numFmtId="49" fontId="11" fillId="35" borderId="10" xfId="0" applyNumberFormat="1" applyFont="1" applyFill="1" applyBorder="1" applyAlignment="1">
      <alignment horizontal="left" vertical="top" wrapText="1"/>
    </xf>
    <xf numFmtId="49" fontId="18" fillId="36" borderId="10" xfId="0" applyNumberFormat="1" applyFont="1" applyFill="1" applyBorder="1" applyAlignment="1">
      <alignment horizontal="left" vertical="top" wrapText="1"/>
    </xf>
    <xf numFmtId="2" fontId="11" fillId="35" borderId="10" xfId="0" applyNumberFormat="1" applyFont="1" applyFill="1" applyBorder="1" applyAlignment="1">
      <alignment horizontal="right" vertical="top" wrapText="1"/>
    </xf>
    <xf numFmtId="0" fontId="11" fillId="35" borderId="10" xfId="0" applyFont="1" applyFill="1" applyBorder="1" applyAlignment="1">
      <alignment vertical="top"/>
    </xf>
    <xf numFmtId="49" fontId="19" fillId="33" borderId="10" xfId="0" applyNumberFormat="1" applyFont="1" applyFill="1" applyBorder="1" applyAlignment="1">
      <alignment horizontal="left" vertical="top" wrapText="1"/>
    </xf>
    <xf numFmtId="49" fontId="8" fillId="33" borderId="19" xfId="0" applyNumberFormat="1" applyFont="1" applyFill="1" applyBorder="1" applyAlignment="1">
      <alignment horizontal="left" vertical="top" wrapText="1"/>
    </xf>
    <xf numFmtId="4" fontId="20" fillId="35" borderId="10" xfId="0" applyNumberFormat="1" applyFont="1" applyFill="1" applyBorder="1" applyAlignment="1">
      <alignment horizontal="right" vertical="top" wrapText="1"/>
    </xf>
    <xf numFmtId="49" fontId="21" fillId="35" borderId="10" xfId="0" applyNumberFormat="1" applyFont="1" applyFill="1" applyBorder="1" applyAlignment="1">
      <alignment vertical="top" wrapText="1"/>
    </xf>
    <xf numFmtId="0" fontId="20" fillId="35" borderId="10" xfId="0" applyFont="1" applyFill="1" applyBorder="1" applyAlignment="1">
      <alignment vertical="top" wrapText="1"/>
    </xf>
    <xf numFmtId="164" fontId="22" fillId="35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horizontal="left" vertical="top" wrapText="1"/>
    </xf>
    <xf numFmtId="49" fontId="11" fillId="35" borderId="20" xfId="0" applyNumberFormat="1" applyFont="1" applyFill="1" applyBorder="1" applyAlignment="1">
      <alignment vertical="top" wrapText="1"/>
    </xf>
    <xf numFmtId="0" fontId="11" fillId="35" borderId="20" xfId="0" applyFont="1" applyFill="1" applyBorder="1" applyAlignment="1">
      <alignment vertical="top" wrapText="1"/>
    </xf>
    <xf numFmtId="164" fontId="11" fillId="35" borderId="10" xfId="0" applyNumberFormat="1" applyFont="1" applyFill="1" applyBorder="1" applyAlignment="1">
      <alignment/>
    </xf>
    <xf numFmtId="164" fontId="11" fillId="35" borderId="21" xfId="0" applyNumberFormat="1" applyFont="1" applyFill="1" applyBorder="1" applyAlignment="1">
      <alignment vertical="top"/>
    </xf>
    <xf numFmtId="0" fontId="11" fillId="35" borderId="22" xfId="0" applyFont="1" applyFill="1" applyBorder="1" applyAlignment="1">
      <alignment vertical="center" wrapText="1"/>
    </xf>
    <xf numFmtId="49" fontId="8" fillId="33" borderId="21" xfId="0" applyNumberFormat="1" applyFont="1" applyFill="1" applyBorder="1" applyAlignment="1">
      <alignment horizontal="left" vertical="top" wrapText="1"/>
    </xf>
    <xf numFmtId="49" fontId="11" fillId="35" borderId="23" xfId="0" applyNumberFormat="1" applyFont="1" applyFill="1" applyBorder="1" applyAlignment="1">
      <alignment horizontal="left" vertical="center" wrapText="1"/>
    </xf>
    <xf numFmtId="0" fontId="11" fillId="35" borderId="23" xfId="0" applyFont="1" applyFill="1" applyBorder="1" applyAlignment="1">
      <alignment vertical="center" wrapText="1"/>
    </xf>
    <xf numFmtId="0" fontId="11" fillId="35" borderId="23" xfId="0" applyNumberFormat="1" applyFont="1" applyFill="1" applyBorder="1" applyAlignment="1">
      <alignment vertical="center" wrapText="1"/>
    </xf>
    <xf numFmtId="164" fontId="11" fillId="35" borderId="10" xfId="0" applyNumberFormat="1" applyFont="1" applyFill="1" applyBorder="1" applyAlignment="1">
      <alignment vertical="top"/>
    </xf>
    <xf numFmtId="49" fontId="11" fillId="35" borderId="24" xfId="0" applyNumberFormat="1" applyFont="1" applyFill="1" applyBorder="1" applyAlignment="1">
      <alignment vertical="top" wrapText="1"/>
    </xf>
    <xf numFmtId="49" fontId="11" fillId="35" borderId="25" xfId="0" applyNumberFormat="1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164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23" fillId="0" borderId="10" xfId="0" applyNumberFormat="1" applyFont="1" applyBorder="1" applyAlignment="1">
      <alignment horizontal="right" vertical="top" wrapText="1"/>
    </xf>
    <xf numFmtId="49" fontId="24" fillId="33" borderId="14" xfId="0" applyNumberFormat="1" applyFont="1" applyFill="1" applyBorder="1" applyAlignment="1">
      <alignment horizontal="left" vertical="top" wrapText="1"/>
    </xf>
    <xf numFmtId="49" fontId="20" fillId="35" borderId="10" xfId="0" applyNumberFormat="1" applyFont="1" applyFill="1" applyBorder="1" applyAlignment="1">
      <alignment vertical="top" wrapText="1"/>
    </xf>
    <xf numFmtId="164" fontId="25" fillId="35" borderId="10" xfId="0" applyNumberFormat="1" applyFont="1" applyFill="1" applyBorder="1" applyAlignment="1">
      <alignment vertical="top" wrapText="1"/>
    </xf>
    <xf numFmtId="165" fontId="17" fillId="35" borderId="10" xfId="0" applyNumberFormat="1" applyFont="1" applyFill="1" applyBorder="1" applyAlignment="1">
      <alignment vertical="top"/>
    </xf>
    <xf numFmtId="0" fontId="11" fillId="35" borderId="10" xfId="0" applyNumberFormat="1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left" vertical="top" wrapText="1"/>
    </xf>
    <xf numFmtId="0" fontId="28" fillId="33" borderId="10" xfId="0" applyFont="1" applyFill="1" applyBorder="1" applyAlignment="1">
      <alignment horizontal="left" vertical="top" wrapText="1"/>
    </xf>
    <xf numFmtId="0" fontId="29" fillId="35" borderId="10" xfId="0" applyFont="1" applyFill="1" applyBorder="1" applyAlignment="1">
      <alignment vertical="top"/>
    </xf>
    <xf numFmtId="49" fontId="24" fillId="33" borderId="10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9" fillId="34" borderId="26" xfId="0" applyFont="1" applyFill="1" applyBorder="1" applyAlignment="1">
      <alignment horizontal="left" vertical="top" wrapText="1"/>
    </xf>
    <xf numFmtId="49" fontId="9" fillId="34" borderId="0" xfId="0" applyNumberFormat="1" applyFont="1" applyFill="1" applyBorder="1" applyAlignment="1">
      <alignment horizontal="left" vertical="top" wrapText="1"/>
    </xf>
    <xf numFmtId="164" fontId="11" fillId="35" borderId="20" xfId="0" applyNumberFormat="1" applyFont="1" applyFill="1" applyBorder="1" applyAlignment="1">
      <alignment vertical="top" wrapText="1"/>
    </xf>
    <xf numFmtId="4" fontId="20" fillId="35" borderId="20" xfId="0" applyNumberFormat="1" applyFont="1" applyFill="1" applyBorder="1" applyAlignment="1">
      <alignment horizontal="right" vertical="top" wrapText="1"/>
    </xf>
    <xf numFmtId="0" fontId="20" fillId="35" borderId="20" xfId="0" applyFont="1" applyFill="1" applyBorder="1" applyAlignment="1">
      <alignment vertical="top" wrapText="1"/>
    </xf>
    <xf numFmtId="49" fontId="11" fillId="35" borderId="27" xfId="0" applyNumberFormat="1" applyFont="1" applyFill="1" applyBorder="1" applyAlignment="1">
      <alignment horizontal="left" vertical="center" wrapText="1"/>
    </xf>
    <xf numFmtId="0" fontId="11" fillId="35" borderId="27" xfId="0" applyNumberFormat="1" applyFont="1" applyFill="1" applyBorder="1" applyAlignment="1">
      <alignment vertical="center" wrapText="1"/>
    </xf>
    <xf numFmtId="0" fontId="11" fillId="35" borderId="22" xfId="0" applyFont="1" applyFill="1" applyBorder="1" applyAlignment="1">
      <alignment vertical="top" wrapText="1"/>
    </xf>
    <xf numFmtId="0" fontId="20" fillId="35" borderId="24" xfId="0" applyFont="1" applyFill="1" applyBorder="1" applyAlignment="1">
      <alignment vertical="top" wrapText="1"/>
    </xf>
    <xf numFmtId="49" fontId="10" fillId="35" borderId="28" xfId="0" applyNumberFormat="1" applyFont="1" applyFill="1" applyBorder="1" applyAlignment="1">
      <alignment horizontal="right" vertical="top" wrapText="1"/>
    </xf>
    <xf numFmtId="164" fontId="9" fillId="35" borderId="11" xfId="0" applyNumberFormat="1" applyFont="1" applyFill="1" applyBorder="1" applyAlignment="1">
      <alignment vertical="top" wrapText="1"/>
    </xf>
    <xf numFmtId="0" fontId="11" fillId="35" borderId="11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9" fontId="11" fillId="35" borderId="0" xfId="0" applyNumberFormat="1" applyFont="1" applyFill="1" applyBorder="1" applyAlignment="1">
      <alignment vertical="top" wrapText="1"/>
    </xf>
    <xf numFmtId="164" fontId="11" fillId="35" borderId="0" xfId="0" applyNumberFormat="1" applyFont="1" applyFill="1" applyBorder="1" applyAlignment="1">
      <alignment vertical="top" wrapText="1"/>
    </xf>
    <xf numFmtId="4" fontId="11" fillId="35" borderId="0" xfId="0" applyNumberFormat="1" applyFont="1" applyFill="1" applyBorder="1" applyAlignment="1">
      <alignment horizontal="right" vertical="top" wrapText="1"/>
    </xf>
    <xf numFmtId="0" fontId="11" fillId="35" borderId="0" xfId="0" applyFont="1" applyFill="1" applyBorder="1" applyAlignment="1">
      <alignment vertical="top" wrapText="1"/>
    </xf>
    <xf numFmtId="49" fontId="11" fillId="35" borderId="19" xfId="0" applyNumberFormat="1" applyFont="1" applyFill="1" applyBorder="1" applyAlignment="1">
      <alignment horizontal="left" vertical="top" wrapText="1"/>
    </xf>
    <xf numFmtId="164" fontId="11" fillId="35" borderId="12" xfId="0" applyNumberFormat="1" applyFont="1" applyFill="1" applyBorder="1" applyAlignment="1">
      <alignment horizontal="right" vertical="top" wrapText="1"/>
    </xf>
    <xf numFmtId="49" fontId="11" fillId="35" borderId="14" xfId="0" applyNumberFormat="1" applyFont="1" applyFill="1" applyBorder="1" applyAlignment="1">
      <alignment vertical="top" wrapText="1"/>
    </xf>
    <xf numFmtId="164" fontId="11" fillId="35" borderId="14" xfId="0" applyNumberFormat="1" applyFont="1" applyFill="1" applyBorder="1" applyAlignment="1">
      <alignment vertical="top" wrapText="1"/>
    </xf>
    <xf numFmtId="4" fontId="11" fillId="35" borderId="14" xfId="0" applyNumberFormat="1" applyFont="1" applyFill="1" applyBorder="1" applyAlignment="1">
      <alignment horizontal="right" vertical="top" wrapText="1"/>
    </xf>
    <xf numFmtId="49" fontId="30" fillId="35" borderId="10" xfId="0" applyNumberFormat="1" applyFont="1" applyFill="1" applyBorder="1" applyAlignment="1">
      <alignment horizontal="left" vertical="top" wrapText="1"/>
    </xf>
    <xf numFmtId="0" fontId="31" fillId="35" borderId="10" xfId="0" applyFont="1" applyFill="1" applyBorder="1" applyAlignment="1">
      <alignment vertical="top" wrapText="1"/>
    </xf>
    <xf numFmtId="49" fontId="9" fillId="34" borderId="17" xfId="0" applyNumberFormat="1" applyFont="1" applyFill="1" applyBorder="1" applyAlignment="1">
      <alignment horizontal="left" vertical="top" wrapText="1"/>
    </xf>
    <xf numFmtId="0" fontId="0" fillId="36" borderId="13" xfId="0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33" fillId="35" borderId="10" xfId="0" applyFont="1" applyFill="1" applyBorder="1" applyAlignment="1">
      <alignment vertical="top" wrapText="1"/>
    </xf>
    <xf numFmtId="0" fontId="11" fillId="35" borderId="10" xfId="0" applyNumberFormat="1" applyFont="1" applyFill="1" applyBorder="1" applyAlignment="1">
      <alignment horizontal="right"/>
    </xf>
    <xf numFmtId="4" fontId="17" fillId="35" borderId="10" xfId="0" applyNumberFormat="1" applyFont="1" applyFill="1" applyBorder="1" applyAlignment="1">
      <alignment horizontal="right" vertical="top" wrapText="1"/>
    </xf>
    <xf numFmtId="165" fontId="11" fillId="35" borderId="11" xfId="0" applyNumberFormat="1" applyFont="1" applyFill="1" applyBorder="1" applyAlignment="1">
      <alignment vertical="top" wrapText="1"/>
    </xf>
    <xf numFmtId="0" fontId="9" fillId="34" borderId="0" xfId="0" applyFont="1" applyFill="1" applyBorder="1" applyAlignment="1">
      <alignment horizontal="left" vertical="top" wrapText="1"/>
    </xf>
    <xf numFmtId="49" fontId="9" fillId="34" borderId="0" xfId="0" applyNumberFormat="1" applyFont="1" applyFill="1" applyBorder="1" applyAlignment="1">
      <alignment horizontal="right" vertical="top" wrapText="1"/>
    </xf>
    <xf numFmtId="49" fontId="9" fillId="34" borderId="29" xfId="0" applyNumberFormat="1" applyFont="1" applyFill="1" applyBorder="1" applyAlignment="1">
      <alignment horizontal="right" vertical="top" wrapText="1"/>
    </xf>
    <xf numFmtId="0" fontId="8" fillId="33" borderId="14" xfId="0" applyFont="1" applyFill="1" applyBorder="1" applyAlignment="1">
      <alignment horizontal="left" vertical="top" wrapText="1"/>
    </xf>
    <xf numFmtId="164" fontId="11" fillId="35" borderId="19" xfId="0" applyNumberFormat="1" applyFont="1" applyFill="1" applyBorder="1" applyAlignment="1">
      <alignment vertical="top" wrapText="1"/>
    </xf>
    <xf numFmtId="164" fontId="34" fillId="35" borderId="10" xfId="0" applyNumberFormat="1" applyFont="1" applyFill="1" applyBorder="1" applyAlignment="1">
      <alignment vertical="top" wrapText="1"/>
    </xf>
    <xf numFmtId="164" fontId="34" fillId="35" borderId="30" xfId="0" applyNumberFormat="1" applyFont="1" applyFill="1" applyBorder="1" applyAlignment="1">
      <alignment vertical="top" wrapText="1"/>
    </xf>
    <xf numFmtId="4" fontId="11" fillId="35" borderId="31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166" fontId="11" fillId="35" borderId="32" xfId="0" applyNumberFormat="1" applyFont="1" applyFill="1" applyBorder="1" applyAlignment="1">
      <alignment vertical="top"/>
    </xf>
    <xf numFmtId="0" fontId="8" fillId="33" borderId="33" xfId="0" applyFont="1" applyFill="1" applyBorder="1" applyAlignment="1">
      <alignment horizontal="left" vertical="top" wrapText="1"/>
    </xf>
    <xf numFmtId="164" fontId="9" fillId="35" borderId="33" xfId="0" applyNumberFormat="1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right" vertical="top"/>
    </xf>
    <xf numFmtId="0" fontId="9" fillId="37" borderId="34" xfId="0" applyFont="1" applyFill="1" applyBorder="1" applyAlignment="1">
      <alignment horizontal="left" vertical="top" wrapText="1"/>
    </xf>
    <xf numFmtId="49" fontId="9" fillId="37" borderId="34" xfId="0" applyNumberFormat="1" applyFont="1" applyFill="1" applyBorder="1" applyAlignment="1">
      <alignment horizontal="left" vertical="top" wrapText="1"/>
    </xf>
    <xf numFmtId="164" fontId="9" fillId="37" borderId="34" xfId="0" applyNumberFormat="1" applyFont="1" applyFill="1" applyBorder="1" applyAlignment="1">
      <alignment vertical="top" wrapText="1"/>
    </xf>
    <xf numFmtId="49" fontId="9" fillId="37" borderId="35" xfId="0" applyNumberFormat="1" applyFont="1" applyFill="1" applyBorder="1" applyAlignment="1">
      <alignment horizontal="right" vertical="top" wrapText="1"/>
    </xf>
    <xf numFmtId="0" fontId="8" fillId="33" borderId="36" xfId="0" applyFont="1" applyFill="1" applyBorder="1" applyAlignment="1">
      <alignment horizontal="left" vertical="top" wrapText="1"/>
    </xf>
    <xf numFmtId="49" fontId="8" fillId="33" borderId="36" xfId="0" applyNumberFormat="1" applyFont="1" applyFill="1" applyBorder="1" applyAlignment="1">
      <alignment horizontal="left" vertical="top" wrapText="1"/>
    </xf>
    <xf numFmtId="49" fontId="9" fillId="35" borderId="36" xfId="0" applyNumberFormat="1" applyFont="1" applyFill="1" applyBorder="1" applyAlignment="1">
      <alignment vertical="top" wrapText="1"/>
    </xf>
    <xf numFmtId="164" fontId="15" fillId="35" borderId="36" xfId="0" applyNumberFormat="1" applyFont="1" applyFill="1" applyBorder="1" applyAlignment="1">
      <alignment horizontal="right" vertical="top" wrapText="1"/>
    </xf>
    <xf numFmtId="164" fontId="15" fillId="35" borderId="10" xfId="0" applyNumberFormat="1" applyFont="1" applyFill="1" applyBorder="1" applyAlignment="1">
      <alignment horizontal="right" vertical="top" wrapText="1"/>
    </xf>
    <xf numFmtId="0" fontId="33" fillId="35" borderId="10" xfId="0" applyFont="1" applyFill="1" applyBorder="1" applyAlignment="1">
      <alignment vertical="top"/>
    </xf>
    <xf numFmtId="0" fontId="35" fillId="33" borderId="10" xfId="0" applyFont="1" applyFill="1" applyBorder="1" applyAlignment="1">
      <alignment horizontal="left" vertical="top" wrapText="1"/>
    </xf>
    <xf numFmtId="0" fontId="35" fillId="33" borderId="33" xfId="0" applyFont="1" applyFill="1" applyBorder="1" applyAlignment="1">
      <alignment horizontal="left" vertical="top" wrapText="1"/>
    </xf>
    <xf numFmtId="0" fontId="17" fillId="35" borderId="10" xfId="0" applyFont="1" applyFill="1" applyBorder="1" applyAlignment="1">
      <alignment vertical="top" wrapText="1"/>
    </xf>
    <xf numFmtId="164" fontId="35" fillId="35" borderId="10" xfId="0" applyNumberFormat="1" applyFont="1" applyFill="1" applyBorder="1" applyAlignment="1">
      <alignment vertical="top" wrapText="1"/>
    </xf>
    <xf numFmtId="4" fontId="17" fillId="35" borderId="10" xfId="0" applyNumberFormat="1" applyFont="1" applyFill="1" applyBorder="1" applyAlignment="1">
      <alignment horizontal="right" vertical="top"/>
    </xf>
    <xf numFmtId="0" fontId="9" fillId="33" borderId="37" xfId="0" applyFont="1" applyFill="1" applyBorder="1" applyAlignment="1">
      <alignment horizontal="left" vertical="top" wrapText="1"/>
    </xf>
    <xf numFmtId="49" fontId="9" fillId="37" borderId="35" xfId="0" applyNumberFormat="1" applyFont="1" applyFill="1" applyBorder="1" applyAlignment="1">
      <alignment horizontal="left" vertical="top" wrapText="1"/>
    </xf>
    <xf numFmtId="167" fontId="11" fillId="35" borderId="10" xfId="0" applyNumberFormat="1" applyFont="1" applyFill="1" applyBorder="1" applyAlignment="1">
      <alignment horizontal="right" vertical="top"/>
    </xf>
    <xf numFmtId="0" fontId="35" fillId="33" borderId="38" xfId="0" applyFont="1" applyFill="1" applyBorder="1" applyAlignment="1">
      <alignment horizontal="left" vertical="top" wrapText="1"/>
    </xf>
    <xf numFmtId="49" fontId="9" fillId="33" borderId="38" xfId="0" applyNumberFormat="1" applyFont="1" applyFill="1" applyBorder="1" applyAlignment="1">
      <alignment horizontal="left" vertical="top"/>
    </xf>
    <xf numFmtId="49" fontId="37" fillId="33" borderId="38" xfId="0" applyNumberFormat="1" applyFont="1" applyFill="1" applyBorder="1" applyAlignment="1">
      <alignment horizontal="left" vertical="top"/>
    </xf>
    <xf numFmtId="0" fontId="9" fillId="33" borderId="38" xfId="0" applyFont="1" applyFill="1" applyBorder="1" applyAlignment="1">
      <alignment horizontal="left" vertical="top"/>
    </xf>
    <xf numFmtId="49" fontId="2" fillId="33" borderId="38" xfId="0" applyNumberFormat="1" applyFont="1" applyFill="1" applyBorder="1" applyAlignment="1">
      <alignment horizontal="left" vertical="top"/>
    </xf>
    <xf numFmtId="0" fontId="17" fillId="35" borderId="33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2F2F2"/>
      <rgbColor rgb="00CBCBCB"/>
      <rgbColor rgb="00FFFFFF"/>
      <rgbColor rgb="0058992C"/>
      <rgbColor rgb="00FF2D21"/>
      <rgbColor rgb="00DBDBDB"/>
      <rgbColor rgb="00E22400"/>
      <rgbColor rgb="00FFA93A"/>
      <rgbColor rgb="00E62300"/>
      <rgbColor rgb="00424242"/>
      <rgbColor rgb="00DFDFDF"/>
      <rgbColor rgb="00E22400"/>
      <rgbColor rgb="000000FF"/>
      <rgbColor rgb="00FF2C21"/>
      <rgbColor rgb="00B51A00"/>
      <rgbColor rgb="00515151"/>
      <rgbColor rgb="00E9E9E9"/>
      <rgbColor rgb="00C0C0C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4267200</xdr:colOff>
      <xdr:row>13</xdr:row>
      <xdr:rowOff>381000</xdr:rowOff>
    </xdr:from>
    <xdr:to>
      <xdr:col>2</xdr:col>
      <xdr:colOff>4600575</xdr:colOff>
      <xdr:row>13</xdr:row>
      <xdr:rowOff>638175</xdr:rowOff>
    </xdr:to>
    <xdr:sp fLocksText="0">
      <xdr:nvSpPr>
        <xdr:cNvPr id="1" name="Text"/>
        <xdr:cNvSpPr txBox="1">
          <a:spLocks noChangeArrowheads="1"/>
        </xdr:cNvSpPr>
      </xdr:nvSpPr>
      <xdr:spPr>
        <a:xfrm>
          <a:off x="6705600" y="4362450"/>
          <a:ext cx="333375" cy="2667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top.com/" TargetMode="External" /><Relationship Id="rId2" Type="http://schemas.openxmlformats.org/officeDocument/2006/relationships/hyperlink" Target="http://pwv.org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H8" sqref="H8"/>
    </sheetView>
  </sheetViews>
  <sheetFormatPr defaultColWidth="37.28125" defaultRowHeight="12" customHeight="1"/>
  <cols>
    <col min="1" max="1" width="2.140625" style="1" customWidth="1"/>
    <col min="2" max="2" width="34.421875" style="1" customWidth="1"/>
    <col min="3" max="3" width="73.00390625" style="1" customWidth="1"/>
    <col min="4" max="4" width="10.8515625" style="1" customWidth="1"/>
    <col min="5" max="5" width="11.28125" style="1" customWidth="1"/>
    <col min="6" max="6" width="63.00390625" style="1" customWidth="1"/>
    <col min="7" max="16384" width="37.28125" style="1" customWidth="1"/>
  </cols>
  <sheetData>
    <row r="1" spans="1:6" ht="28.5" customHeight="1">
      <c r="A1" s="2"/>
      <c r="B1" s="145" t="s">
        <v>0</v>
      </c>
      <c r="C1" s="146"/>
      <c r="D1" s="146"/>
      <c r="E1" s="3"/>
      <c r="F1" s="4"/>
    </row>
    <row r="2" spans="1:6" ht="22.5" customHeight="1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ht="21.75" customHeight="1">
      <c r="A3" s="8" t="s">
        <v>6</v>
      </c>
      <c r="B3" s="9" t="s">
        <v>7</v>
      </c>
      <c r="C3" s="10" t="s">
        <v>8</v>
      </c>
      <c r="D3" s="11">
        <f>SUM(D4:D10)/16</f>
        <v>1.5375</v>
      </c>
      <c r="E3" s="12"/>
      <c r="F3" s="13" t="s">
        <v>9</v>
      </c>
    </row>
    <row r="4" spans="1:6" ht="21.75" customHeight="1">
      <c r="A4" s="14"/>
      <c r="B4" s="15" t="s">
        <v>10</v>
      </c>
      <c r="C4" s="13" t="s">
        <v>11</v>
      </c>
      <c r="D4" s="16">
        <v>18.3</v>
      </c>
      <c r="E4" s="12">
        <v>351</v>
      </c>
      <c r="F4" s="17"/>
    </row>
    <row r="5" spans="1:6" ht="21.75" customHeight="1">
      <c r="A5" s="18"/>
      <c r="B5" s="8" t="s">
        <v>12</v>
      </c>
      <c r="C5" s="13" t="s">
        <v>13</v>
      </c>
      <c r="D5" s="16">
        <v>1.5</v>
      </c>
      <c r="E5" s="12"/>
      <c r="F5" s="17"/>
    </row>
    <row r="6" spans="1:6" ht="39.75" customHeight="1">
      <c r="A6" s="18"/>
      <c r="B6" s="8" t="s">
        <v>14</v>
      </c>
      <c r="C6" s="13" t="s">
        <v>15</v>
      </c>
      <c r="D6" s="16">
        <v>1.4</v>
      </c>
      <c r="E6" s="12">
        <v>17</v>
      </c>
      <c r="F6" s="13" t="s">
        <v>16</v>
      </c>
    </row>
    <row r="7" spans="1:6" ht="21.75" customHeight="1">
      <c r="A7" s="18"/>
      <c r="B7" s="8" t="s">
        <v>17</v>
      </c>
      <c r="C7" s="19" t="s">
        <v>18</v>
      </c>
      <c r="D7" s="16">
        <v>0.1</v>
      </c>
      <c r="E7" s="12"/>
      <c r="F7" s="17"/>
    </row>
    <row r="8" spans="1:6" ht="21.75" customHeight="1">
      <c r="A8" s="14"/>
      <c r="B8" s="8" t="s">
        <v>19</v>
      </c>
      <c r="C8" s="13" t="s">
        <v>13</v>
      </c>
      <c r="D8" s="16">
        <v>1.2</v>
      </c>
      <c r="E8" s="12"/>
      <c r="F8" s="17"/>
    </row>
    <row r="9" spans="1:6" ht="21.75" customHeight="1">
      <c r="A9" s="20"/>
      <c r="B9" s="8" t="s">
        <v>20</v>
      </c>
      <c r="C9" s="13" t="s">
        <v>21</v>
      </c>
      <c r="D9" s="16">
        <v>1.8</v>
      </c>
      <c r="E9" s="12"/>
      <c r="F9" s="17"/>
    </row>
    <row r="10" spans="1:6" ht="21.75" customHeight="1">
      <c r="A10" s="20"/>
      <c r="B10" s="8" t="s">
        <v>22</v>
      </c>
      <c r="C10" s="13" t="s">
        <v>23</v>
      </c>
      <c r="D10" s="16">
        <v>0.3</v>
      </c>
      <c r="E10" s="12"/>
      <c r="F10" s="17"/>
    </row>
    <row r="11" spans="1:6" ht="26.25" customHeight="1">
      <c r="A11" s="20"/>
      <c r="B11" s="20"/>
      <c r="C11" s="17"/>
      <c r="D11" s="21"/>
      <c r="E11" s="12"/>
      <c r="F11" s="17"/>
    </row>
    <row r="12" spans="1:6" ht="21.75" customHeight="1">
      <c r="A12" s="22"/>
      <c r="B12" s="23" t="s">
        <v>24</v>
      </c>
      <c r="C12" s="10" t="s">
        <v>8</v>
      </c>
      <c r="D12" s="11">
        <f>SUM(D13:D17)/16</f>
        <v>1.375</v>
      </c>
      <c r="E12" s="12"/>
      <c r="F12" s="13" t="s">
        <v>25</v>
      </c>
    </row>
    <row r="13" spans="1:6" ht="22.5" customHeight="1">
      <c r="A13" s="20"/>
      <c r="B13" s="24" t="s">
        <v>26</v>
      </c>
      <c r="C13" s="25" t="s">
        <v>27</v>
      </c>
      <c r="D13" s="26">
        <v>1</v>
      </c>
      <c r="E13" s="27">
        <v>12.5</v>
      </c>
      <c r="F13" s="13"/>
    </row>
    <row r="14" spans="1:6" ht="57.75" customHeight="1">
      <c r="A14" s="14"/>
      <c r="B14" s="8" t="s">
        <v>28</v>
      </c>
      <c r="C14" s="13" t="s">
        <v>29</v>
      </c>
      <c r="D14" s="16">
        <v>2.4</v>
      </c>
      <c r="E14" s="12"/>
      <c r="F14" s="13" t="s">
        <v>30</v>
      </c>
    </row>
    <row r="15" spans="1:6" ht="21" customHeight="1">
      <c r="A15" s="14"/>
      <c r="B15" s="8" t="s">
        <v>31</v>
      </c>
      <c r="C15" s="13" t="s">
        <v>32</v>
      </c>
      <c r="D15" s="16">
        <v>18.6</v>
      </c>
      <c r="E15" s="12">
        <v>516</v>
      </c>
      <c r="F15" s="13"/>
    </row>
    <row r="16" spans="1:6" ht="21.75" customHeight="1">
      <c r="A16" s="8" t="s">
        <v>33</v>
      </c>
      <c r="B16" s="8" t="s">
        <v>34</v>
      </c>
      <c r="C16" s="13" t="s">
        <v>35</v>
      </c>
      <c r="D16" s="28" t="s">
        <v>36</v>
      </c>
      <c r="E16" s="12"/>
      <c r="F16" s="17"/>
    </row>
    <row r="17" spans="1:6" ht="26.25" customHeight="1">
      <c r="A17" s="20"/>
      <c r="B17" s="20"/>
      <c r="C17" s="17"/>
      <c r="D17" s="21"/>
      <c r="E17" s="12"/>
      <c r="F17" s="17"/>
    </row>
    <row r="18" spans="1:6" ht="39.75" customHeight="1">
      <c r="A18" s="22"/>
      <c r="B18" s="23" t="s">
        <v>37</v>
      </c>
      <c r="C18" s="10" t="s">
        <v>8</v>
      </c>
      <c r="D18" s="11">
        <f>SUM(D19:D22)/16</f>
        <v>2.1125</v>
      </c>
      <c r="E18" s="12"/>
      <c r="F18" s="13" t="s">
        <v>38</v>
      </c>
    </row>
    <row r="19" spans="1:6" ht="39.75" customHeight="1">
      <c r="A19" s="14"/>
      <c r="B19" s="15" t="s">
        <v>39</v>
      </c>
      <c r="C19" s="13" t="s">
        <v>40</v>
      </c>
      <c r="D19" s="16">
        <v>18.6</v>
      </c>
      <c r="E19" s="12">
        <v>467.1</v>
      </c>
      <c r="F19" s="13" t="s">
        <v>41</v>
      </c>
    </row>
    <row r="20" spans="1:6" ht="21.75" customHeight="1">
      <c r="A20" s="29"/>
      <c r="B20" s="29"/>
      <c r="C20" s="30"/>
      <c r="D20" s="30"/>
      <c r="E20" s="30"/>
      <c r="F20" s="30"/>
    </row>
    <row r="21" spans="1:6" ht="21.75" customHeight="1">
      <c r="A21" s="14"/>
      <c r="B21" s="8" t="s">
        <v>42</v>
      </c>
      <c r="C21" s="13" t="s">
        <v>43</v>
      </c>
      <c r="D21" s="16">
        <v>15.2</v>
      </c>
      <c r="E21" s="12">
        <v>171.72</v>
      </c>
      <c r="F21" s="13" t="s">
        <v>44</v>
      </c>
    </row>
    <row r="22" spans="1:6" ht="26.25" customHeight="1">
      <c r="A22" s="20"/>
      <c r="B22" s="20"/>
      <c r="C22" s="17"/>
      <c r="D22" s="21"/>
      <c r="E22" s="12"/>
      <c r="F22" s="17"/>
    </row>
    <row r="23" spans="1:6" ht="21.75" customHeight="1">
      <c r="A23" s="22"/>
      <c r="B23" s="23" t="s">
        <v>45</v>
      </c>
      <c r="C23" s="10" t="s">
        <v>8</v>
      </c>
      <c r="D23" s="11">
        <f>SUM(D24:D37)/16</f>
        <v>2.74375</v>
      </c>
      <c r="E23" s="12"/>
      <c r="F23" s="17"/>
    </row>
    <row r="24" spans="1:6" ht="21.75" customHeight="1">
      <c r="A24" s="14"/>
      <c r="B24" s="31" t="s">
        <v>46</v>
      </c>
      <c r="C24" s="13" t="s">
        <v>47</v>
      </c>
      <c r="D24" s="16">
        <v>1.1</v>
      </c>
      <c r="E24" s="12">
        <v>62.74</v>
      </c>
      <c r="F24" s="13" t="s">
        <v>48</v>
      </c>
    </row>
    <row r="25" spans="1:6" ht="21.75" customHeight="1">
      <c r="A25" s="20"/>
      <c r="B25" s="32" t="s">
        <v>49</v>
      </c>
      <c r="C25" s="13"/>
      <c r="D25" s="16">
        <v>1.9</v>
      </c>
      <c r="E25" s="33"/>
      <c r="F25" s="17"/>
    </row>
    <row r="26" spans="1:6" ht="21.75" customHeight="1">
      <c r="A26" s="8" t="s">
        <v>50</v>
      </c>
      <c r="B26" s="8" t="s">
        <v>51</v>
      </c>
      <c r="C26" s="19" t="s">
        <v>52</v>
      </c>
      <c r="D26" s="34"/>
      <c r="E26" s="35"/>
      <c r="F26" s="13" t="s">
        <v>53</v>
      </c>
    </row>
    <row r="27" spans="1:6" ht="21.75" customHeight="1">
      <c r="A27" s="20"/>
      <c r="B27" s="8" t="s">
        <v>54</v>
      </c>
      <c r="C27" s="36" t="s">
        <v>55</v>
      </c>
      <c r="D27" s="16">
        <v>7.4</v>
      </c>
      <c r="E27" s="12">
        <v>182.94</v>
      </c>
      <c r="F27" s="17"/>
    </row>
    <row r="28" spans="1:6" ht="21.75" customHeight="1">
      <c r="A28" s="20"/>
      <c r="B28" s="8" t="s">
        <v>56</v>
      </c>
      <c r="C28" s="37" t="s">
        <v>57</v>
      </c>
      <c r="D28" s="16">
        <v>2.9</v>
      </c>
      <c r="E28" s="12"/>
      <c r="F28" s="13" t="s">
        <v>58</v>
      </c>
    </row>
    <row r="29" spans="1:6" ht="21.75" customHeight="1">
      <c r="A29" s="20"/>
      <c r="B29" s="8" t="s">
        <v>59</v>
      </c>
      <c r="C29" s="37" t="s">
        <v>60</v>
      </c>
      <c r="D29" s="16">
        <v>1.5</v>
      </c>
      <c r="E29" s="12">
        <v>14.27</v>
      </c>
      <c r="F29" s="13" t="s">
        <v>61</v>
      </c>
    </row>
    <row r="30" spans="1:6" ht="21.75" customHeight="1">
      <c r="A30" s="20"/>
      <c r="B30" s="8" t="s">
        <v>62</v>
      </c>
      <c r="C30" s="13" t="s">
        <v>63</v>
      </c>
      <c r="D30" s="16">
        <v>3.3</v>
      </c>
      <c r="E30" s="12">
        <v>160</v>
      </c>
      <c r="F30" s="13" t="s">
        <v>64</v>
      </c>
    </row>
    <row r="31" spans="1:6" ht="21.75" customHeight="1">
      <c r="A31" s="20"/>
      <c r="B31" s="8" t="s">
        <v>65</v>
      </c>
      <c r="C31" s="13" t="s">
        <v>66</v>
      </c>
      <c r="D31" s="16">
        <v>2</v>
      </c>
      <c r="E31" s="12">
        <v>59</v>
      </c>
      <c r="F31" s="13" t="s">
        <v>67</v>
      </c>
    </row>
    <row r="32" spans="1:6" ht="21.75" customHeight="1">
      <c r="A32" s="8"/>
      <c r="B32" s="8" t="s">
        <v>68</v>
      </c>
      <c r="C32" s="37" t="s">
        <v>69</v>
      </c>
      <c r="D32" s="16">
        <v>1.1</v>
      </c>
      <c r="E32" s="12">
        <v>32.74</v>
      </c>
      <c r="F32" s="13" t="s">
        <v>70</v>
      </c>
    </row>
    <row r="33" spans="1:6" ht="39" customHeight="1">
      <c r="A33" s="20"/>
      <c r="B33" s="8" t="s">
        <v>71</v>
      </c>
      <c r="C33" s="13" t="s">
        <v>72</v>
      </c>
      <c r="D33" s="16">
        <v>2.7</v>
      </c>
      <c r="E33" s="12">
        <v>21.99</v>
      </c>
      <c r="F33" s="13" t="s">
        <v>73</v>
      </c>
    </row>
    <row r="34" spans="1:6" ht="40.5" customHeight="1">
      <c r="A34" s="20"/>
      <c r="B34" s="38" t="s">
        <v>74</v>
      </c>
      <c r="C34" s="25" t="s">
        <v>75</v>
      </c>
      <c r="D34" s="26">
        <v>1.7</v>
      </c>
      <c r="E34" s="27">
        <v>12.94</v>
      </c>
      <c r="F34" s="27"/>
    </row>
    <row r="35" spans="1:6" ht="39" customHeight="1">
      <c r="A35" s="20"/>
      <c r="B35" s="8" t="s">
        <v>76</v>
      </c>
      <c r="C35" s="13" t="s">
        <v>77</v>
      </c>
      <c r="D35" s="16">
        <v>9.7</v>
      </c>
      <c r="E35" s="39">
        <v>153.49</v>
      </c>
      <c r="F35" s="13" t="s">
        <v>78</v>
      </c>
    </row>
    <row r="36" spans="1:6" ht="21.75" customHeight="1">
      <c r="A36" s="20"/>
      <c r="B36" s="8" t="s">
        <v>79</v>
      </c>
      <c r="C36" s="13" t="s">
        <v>80</v>
      </c>
      <c r="D36" s="16">
        <v>8.6</v>
      </c>
      <c r="E36" s="12">
        <v>47.03</v>
      </c>
      <c r="F36" s="19" t="s">
        <v>81</v>
      </c>
    </row>
    <row r="37" spans="1:6" ht="26.25" customHeight="1">
      <c r="A37" s="20"/>
      <c r="B37" s="20"/>
      <c r="C37" s="17"/>
      <c r="D37" s="21"/>
      <c r="E37" s="12"/>
      <c r="F37" s="17"/>
    </row>
    <row r="38" spans="1:6" ht="21.75" customHeight="1">
      <c r="A38" s="22"/>
      <c r="B38" s="23" t="s">
        <v>82</v>
      </c>
      <c r="C38" s="10" t="s">
        <v>8</v>
      </c>
      <c r="D38" s="11">
        <f>SUM(D39:D54)/16</f>
        <v>1.23125</v>
      </c>
      <c r="E38" s="12"/>
      <c r="F38" s="17"/>
    </row>
    <row r="39" spans="1:6" ht="21.75" customHeight="1">
      <c r="A39" s="41"/>
      <c r="B39" s="42" t="s">
        <v>83</v>
      </c>
      <c r="C39" s="13" t="s">
        <v>84</v>
      </c>
      <c r="D39" s="16"/>
      <c r="E39" s="43"/>
      <c r="F39" s="13" t="s">
        <v>85</v>
      </c>
    </row>
    <row r="40" spans="1:6" ht="21.75" customHeight="1">
      <c r="A40" s="18"/>
      <c r="B40" s="42" t="s">
        <v>86</v>
      </c>
      <c r="C40" s="13" t="s">
        <v>87</v>
      </c>
      <c r="D40" s="16">
        <v>0.1</v>
      </c>
      <c r="E40" s="43"/>
      <c r="F40" s="13" t="s">
        <v>88</v>
      </c>
    </row>
    <row r="41" spans="1:6" ht="21.75" customHeight="1">
      <c r="A41" s="18"/>
      <c r="B41" s="15" t="s">
        <v>89</v>
      </c>
      <c r="C41" s="44" t="s">
        <v>90</v>
      </c>
      <c r="D41" s="16">
        <v>0</v>
      </c>
      <c r="E41" s="43"/>
      <c r="F41" s="13" t="s">
        <v>91</v>
      </c>
    </row>
    <row r="42" spans="1:6" ht="57" customHeight="1">
      <c r="A42" s="41"/>
      <c r="B42" s="18" t="s">
        <v>92</v>
      </c>
      <c r="C42" s="37" t="s">
        <v>93</v>
      </c>
      <c r="D42" s="46">
        <v>3.5</v>
      </c>
      <c r="E42" s="12">
        <v>5.35</v>
      </c>
      <c r="F42" s="13" t="s">
        <v>94</v>
      </c>
    </row>
    <row r="43" spans="1:6" ht="21.75" customHeight="1">
      <c r="A43" s="20"/>
      <c r="B43" s="8" t="s">
        <v>95</v>
      </c>
      <c r="C43" s="13" t="s">
        <v>96</v>
      </c>
      <c r="D43" s="16">
        <v>0.1</v>
      </c>
      <c r="E43" s="12"/>
      <c r="F43" s="13"/>
    </row>
    <row r="44" spans="1:6" ht="21.75" customHeight="1">
      <c r="A44" s="20"/>
      <c r="B44" s="8" t="s">
        <v>97</v>
      </c>
      <c r="C44" s="13" t="s">
        <v>98</v>
      </c>
      <c r="D44" s="16">
        <v>0.4</v>
      </c>
      <c r="E44" s="12">
        <v>3.2</v>
      </c>
      <c r="F44" s="13" t="s">
        <v>99</v>
      </c>
    </row>
    <row r="45" spans="1:6" ht="42" customHeight="1">
      <c r="A45" s="18"/>
      <c r="B45" s="47" t="s">
        <v>100</v>
      </c>
      <c r="C45" s="13" t="s">
        <v>101</v>
      </c>
      <c r="D45" s="16">
        <v>9.2</v>
      </c>
      <c r="E45" s="12">
        <v>103.15</v>
      </c>
      <c r="F45" s="48" t="s">
        <v>102</v>
      </c>
    </row>
    <row r="46" spans="1:6" ht="42" customHeight="1">
      <c r="A46" s="8" t="s">
        <v>50</v>
      </c>
      <c r="B46" s="8" t="s">
        <v>103</v>
      </c>
      <c r="C46" s="13" t="s">
        <v>104</v>
      </c>
      <c r="D46" s="50"/>
      <c r="E46" s="51"/>
      <c r="F46" s="52"/>
    </row>
    <row r="47" spans="1:6" ht="36.75" customHeight="1">
      <c r="A47" s="8" t="s">
        <v>50</v>
      </c>
      <c r="B47" s="53" t="s">
        <v>103</v>
      </c>
      <c r="C47" s="54" t="s">
        <v>105</v>
      </c>
      <c r="D47" s="55"/>
      <c r="E47" s="56">
        <v>12.95</v>
      </c>
      <c r="F47" s="52"/>
    </row>
    <row r="48" spans="1:6" ht="36.75" customHeight="1">
      <c r="A48" s="20"/>
      <c r="B48" s="8" t="s">
        <v>106</v>
      </c>
      <c r="C48" s="13" t="s">
        <v>107</v>
      </c>
      <c r="D48" s="57">
        <v>2.1</v>
      </c>
      <c r="E48" s="12">
        <v>12.95</v>
      </c>
      <c r="F48" s="58" t="s">
        <v>108</v>
      </c>
    </row>
    <row r="49" spans="1:6" ht="39" customHeight="1">
      <c r="A49" s="20"/>
      <c r="B49" s="53" t="s">
        <v>103</v>
      </c>
      <c r="C49" s="54" t="s">
        <v>109</v>
      </c>
      <c r="D49" s="56">
        <v>1.3</v>
      </c>
      <c r="E49" s="56">
        <v>22.53</v>
      </c>
      <c r="F49" s="59" t="s">
        <v>110</v>
      </c>
    </row>
    <row r="50" spans="1:6" ht="37.5" customHeight="1">
      <c r="A50" s="8"/>
      <c r="B50" s="8" t="s">
        <v>111</v>
      </c>
      <c r="C50" s="13" t="s">
        <v>112</v>
      </c>
      <c r="D50" s="16">
        <v>2.8</v>
      </c>
      <c r="E50" s="12">
        <v>39.95</v>
      </c>
      <c r="F50" s="58" t="s">
        <v>113</v>
      </c>
    </row>
    <row r="51" spans="1:6" ht="37.5" customHeight="1">
      <c r="A51" s="8" t="s">
        <v>50</v>
      </c>
      <c r="B51" s="8" t="s">
        <v>114</v>
      </c>
      <c r="C51" s="60" t="s">
        <v>115</v>
      </c>
      <c r="D51" s="61"/>
      <c r="E51" s="62"/>
      <c r="F51" s="25" t="s">
        <v>116</v>
      </c>
    </row>
    <row r="52" spans="1:6" ht="37.5" customHeight="1">
      <c r="A52" s="8" t="s">
        <v>50</v>
      </c>
      <c r="B52" s="38" t="s">
        <v>117</v>
      </c>
      <c r="C52" s="60" t="s">
        <v>118</v>
      </c>
      <c r="D52" s="61"/>
      <c r="E52" s="63"/>
      <c r="F52" s="25" t="s">
        <v>119</v>
      </c>
    </row>
    <row r="53" spans="1:6" ht="21.75" customHeight="1">
      <c r="A53" s="20"/>
      <c r="B53" s="8" t="s">
        <v>120</v>
      </c>
      <c r="C53" s="13" t="s">
        <v>121</v>
      </c>
      <c r="D53" s="16">
        <v>0.2</v>
      </c>
      <c r="E53" s="43"/>
      <c r="F53" s="17"/>
    </row>
    <row r="54" spans="1:6" ht="26.25" customHeight="1">
      <c r="A54" s="20"/>
      <c r="B54" s="20"/>
      <c r="C54" s="17"/>
      <c r="D54" s="21"/>
      <c r="E54" s="12"/>
      <c r="F54" s="17"/>
    </row>
    <row r="55" spans="1:6" ht="21.75" customHeight="1">
      <c r="A55" s="22"/>
      <c r="B55" s="23" t="s">
        <v>122</v>
      </c>
      <c r="C55" s="10" t="s">
        <v>123</v>
      </c>
      <c r="D55" s="11">
        <f>SUM(D56:D88)/16</f>
        <v>1.3124999999999998</v>
      </c>
      <c r="E55" s="12"/>
      <c r="F55" s="17"/>
    </row>
    <row r="56" spans="1:6" ht="21.75" customHeight="1">
      <c r="A56" s="20"/>
      <c r="B56" s="64" t="s">
        <v>124</v>
      </c>
      <c r="C56" s="17"/>
      <c r="D56" s="28" t="s">
        <v>125</v>
      </c>
      <c r="E56" s="43"/>
      <c r="F56" s="65" t="s">
        <v>126</v>
      </c>
    </row>
    <row r="57" spans="1:6" ht="23.25" customHeight="1">
      <c r="A57" s="14"/>
      <c r="B57" s="8" t="s">
        <v>127</v>
      </c>
      <c r="C57" s="13" t="s">
        <v>128</v>
      </c>
      <c r="D57" s="66">
        <v>0.4</v>
      </c>
      <c r="E57" s="12"/>
      <c r="F57" s="13"/>
    </row>
    <row r="58" spans="1:6" ht="23.25" customHeight="1">
      <c r="A58" s="14"/>
      <c r="B58" s="8" t="s">
        <v>129</v>
      </c>
      <c r="C58" s="13" t="s">
        <v>130</v>
      </c>
      <c r="D58" s="66">
        <v>1.6</v>
      </c>
      <c r="E58" s="12">
        <v>30.7</v>
      </c>
      <c r="F58" s="13"/>
    </row>
    <row r="59" spans="1:6" ht="23.25" customHeight="1">
      <c r="A59" s="20"/>
      <c r="B59" s="8" t="s">
        <v>131</v>
      </c>
      <c r="C59" s="13" t="s">
        <v>132</v>
      </c>
      <c r="D59" s="28" t="s">
        <v>125</v>
      </c>
      <c r="E59" s="12"/>
      <c r="F59" s="13"/>
    </row>
    <row r="60" spans="1:6" ht="23.25" customHeight="1">
      <c r="A60" s="20"/>
      <c r="B60" s="8" t="s">
        <v>133</v>
      </c>
      <c r="C60" s="13" t="s">
        <v>134</v>
      </c>
      <c r="D60" s="66">
        <v>3.3</v>
      </c>
      <c r="E60" s="12">
        <v>20.48</v>
      </c>
      <c r="F60" s="13"/>
    </row>
    <row r="61" spans="1:6" ht="21.75" customHeight="1">
      <c r="A61" s="8" t="s">
        <v>50</v>
      </c>
      <c r="B61" s="8" t="s">
        <v>135</v>
      </c>
      <c r="C61" s="19" t="s">
        <v>136</v>
      </c>
      <c r="D61" s="16"/>
      <c r="E61" s="67"/>
      <c r="F61" s="37" t="s">
        <v>137</v>
      </c>
    </row>
    <row r="62" spans="1:6" ht="21.75" customHeight="1">
      <c r="A62" s="14"/>
      <c r="B62" s="8" t="s">
        <v>138</v>
      </c>
      <c r="C62" s="13" t="s">
        <v>139</v>
      </c>
      <c r="D62" s="16">
        <v>0.4</v>
      </c>
      <c r="E62" s="68">
        <v>18</v>
      </c>
      <c r="F62" s="13" t="s">
        <v>140</v>
      </c>
    </row>
    <row r="63" spans="1:6" ht="21.75" customHeight="1">
      <c r="A63" s="20"/>
      <c r="B63" s="8" t="s">
        <v>141</v>
      </c>
      <c r="C63" s="13" t="s">
        <v>142</v>
      </c>
      <c r="D63" s="16">
        <v>0.2</v>
      </c>
      <c r="E63" s="12">
        <v>12</v>
      </c>
      <c r="F63" s="13" t="s">
        <v>143</v>
      </c>
    </row>
    <row r="64" spans="1:6" ht="21.75" customHeight="1">
      <c r="A64" s="20"/>
      <c r="B64" s="8" t="s">
        <v>144</v>
      </c>
      <c r="C64" s="13" t="s">
        <v>145</v>
      </c>
      <c r="D64" s="21">
        <v>6.9</v>
      </c>
      <c r="E64" s="12">
        <v>379.95</v>
      </c>
      <c r="F64" s="13" t="s">
        <v>146</v>
      </c>
    </row>
    <row r="65" spans="1:6" ht="21.75" customHeight="1">
      <c r="A65" s="20"/>
      <c r="B65" s="8" t="s">
        <v>147</v>
      </c>
      <c r="C65" s="37" t="s">
        <v>148</v>
      </c>
      <c r="D65" s="16">
        <v>0.9</v>
      </c>
      <c r="E65" s="12"/>
      <c r="F65" s="13" t="s">
        <v>149</v>
      </c>
    </row>
    <row r="66" spans="1:6" ht="21" customHeight="1">
      <c r="A66" s="20"/>
      <c r="B66" s="8" t="s">
        <v>150</v>
      </c>
      <c r="C66" s="69" t="s">
        <v>151</v>
      </c>
      <c r="D66" s="16">
        <v>0.7</v>
      </c>
      <c r="E66" s="12">
        <v>13</v>
      </c>
      <c r="F66" s="13" t="s">
        <v>152</v>
      </c>
    </row>
    <row r="67" spans="1:6" ht="21.75" customHeight="1">
      <c r="A67" s="20"/>
      <c r="B67" s="8" t="s">
        <v>153</v>
      </c>
      <c r="C67" s="70"/>
      <c r="D67" s="16">
        <v>0.3</v>
      </c>
      <c r="E67" s="12"/>
      <c r="F67" s="17"/>
    </row>
    <row r="68" spans="1:6" ht="18.75" customHeight="1">
      <c r="A68" s="8"/>
      <c r="B68" s="8" t="s">
        <v>154</v>
      </c>
      <c r="C68" s="13" t="s">
        <v>155</v>
      </c>
      <c r="D68" s="16">
        <v>0.4</v>
      </c>
      <c r="E68" s="12"/>
      <c r="F68" s="13" t="s">
        <v>156</v>
      </c>
    </row>
    <row r="69" spans="1:6" ht="26.25" customHeight="1">
      <c r="A69" s="20"/>
      <c r="B69" s="8" t="s">
        <v>157</v>
      </c>
      <c r="C69" s="37" t="s">
        <v>158</v>
      </c>
      <c r="D69" s="50">
        <v>0.1</v>
      </c>
      <c r="E69" s="12"/>
      <c r="F69" s="17"/>
    </row>
    <row r="70" spans="1:6" ht="21.75" customHeight="1">
      <c r="A70" s="14"/>
      <c r="B70" s="8" t="s">
        <v>159</v>
      </c>
      <c r="C70" s="13" t="s">
        <v>160</v>
      </c>
      <c r="D70" s="16">
        <v>1.2</v>
      </c>
      <c r="E70" s="43"/>
      <c r="F70" s="13" t="s">
        <v>161</v>
      </c>
    </row>
    <row r="71" spans="1:6" ht="21.75" customHeight="1">
      <c r="A71" s="14"/>
      <c r="B71" s="8" t="s">
        <v>162</v>
      </c>
      <c r="C71" s="69" t="s">
        <v>163</v>
      </c>
      <c r="D71" s="16">
        <v>0.3</v>
      </c>
      <c r="E71" s="12">
        <v>9.99</v>
      </c>
      <c r="F71" s="13" t="s">
        <v>164</v>
      </c>
    </row>
    <row r="72" spans="1:6" ht="21.75" customHeight="1">
      <c r="A72" s="71"/>
      <c r="B72" s="71"/>
      <c r="C72" s="72"/>
      <c r="D72" s="72"/>
      <c r="E72" s="72"/>
      <c r="F72" s="40"/>
    </row>
    <row r="73" spans="1:6" ht="21.75" customHeight="1">
      <c r="A73" s="18"/>
      <c r="B73" s="73" t="s">
        <v>165</v>
      </c>
      <c r="C73" s="13" t="s">
        <v>166</v>
      </c>
      <c r="D73" s="28" t="s">
        <v>125</v>
      </c>
      <c r="E73" s="43"/>
      <c r="F73" s="45"/>
    </row>
    <row r="74" spans="1:6" ht="21.75" customHeight="1">
      <c r="A74" s="20"/>
      <c r="B74" s="8" t="s">
        <v>167</v>
      </c>
      <c r="C74" s="13" t="s">
        <v>168</v>
      </c>
      <c r="D74" s="16">
        <v>0.2</v>
      </c>
      <c r="E74" s="12">
        <v>4.95</v>
      </c>
      <c r="F74" s="13" t="s">
        <v>169</v>
      </c>
    </row>
    <row r="75" spans="1:6" ht="26.25" customHeight="1">
      <c r="A75" s="20"/>
      <c r="B75" s="8" t="s">
        <v>170</v>
      </c>
      <c r="C75" s="13" t="s">
        <v>171</v>
      </c>
      <c r="D75" s="21">
        <v>0.2</v>
      </c>
      <c r="E75" s="12"/>
      <c r="F75" s="13" t="s">
        <v>172</v>
      </c>
    </row>
    <row r="76" spans="1:6" ht="21.75" customHeight="1">
      <c r="A76" s="20"/>
      <c r="B76" s="8" t="s">
        <v>173</v>
      </c>
      <c r="C76" s="13" t="s">
        <v>174</v>
      </c>
      <c r="D76" s="16">
        <v>1.1</v>
      </c>
      <c r="E76" s="12">
        <v>5</v>
      </c>
      <c r="F76" s="45"/>
    </row>
    <row r="77" spans="1:6" ht="26.25" customHeight="1">
      <c r="A77" s="20"/>
      <c r="B77" s="8" t="s">
        <v>175</v>
      </c>
      <c r="C77" s="13" t="s">
        <v>176</v>
      </c>
      <c r="D77" s="21">
        <v>0.2</v>
      </c>
      <c r="E77" s="12"/>
      <c r="F77" s="45"/>
    </row>
    <row r="78" spans="1:6" ht="21.75" customHeight="1">
      <c r="A78" s="20"/>
      <c r="B78" s="8" t="s">
        <v>177</v>
      </c>
      <c r="C78" s="37" t="s">
        <v>178</v>
      </c>
      <c r="D78" s="16">
        <v>0.4</v>
      </c>
      <c r="E78" s="12"/>
      <c r="F78" s="17"/>
    </row>
    <row r="79" spans="1:6" ht="21.75" customHeight="1">
      <c r="A79" s="20"/>
      <c r="B79" s="8" t="s">
        <v>179</v>
      </c>
      <c r="C79" s="13" t="s">
        <v>180</v>
      </c>
      <c r="D79" s="16">
        <v>0.2</v>
      </c>
      <c r="E79" s="12">
        <v>3.5</v>
      </c>
      <c r="F79" s="13" t="s">
        <v>181</v>
      </c>
    </row>
    <row r="80" spans="1:6" ht="21.75" customHeight="1">
      <c r="A80" s="20"/>
      <c r="B80" s="8" t="s">
        <v>182</v>
      </c>
      <c r="C80" s="13" t="s">
        <v>183</v>
      </c>
      <c r="D80" s="16">
        <v>0.4</v>
      </c>
      <c r="E80" s="12"/>
      <c r="F80" s="17"/>
    </row>
    <row r="81" spans="1:6" ht="26.25" customHeight="1">
      <c r="A81" s="20"/>
      <c r="B81" s="8" t="s">
        <v>184</v>
      </c>
      <c r="C81" s="13" t="s">
        <v>185</v>
      </c>
      <c r="D81" s="21">
        <v>0.5</v>
      </c>
      <c r="E81" s="12"/>
      <c r="F81" s="13" t="s">
        <v>186</v>
      </c>
    </row>
    <row r="82" spans="1:6" ht="26.25" customHeight="1">
      <c r="A82" s="20"/>
      <c r="B82" s="8" t="s">
        <v>187</v>
      </c>
      <c r="C82" s="13" t="s">
        <v>188</v>
      </c>
      <c r="D82" s="21">
        <v>0</v>
      </c>
      <c r="E82" s="12"/>
      <c r="F82" s="45"/>
    </row>
    <row r="83" spans="1:6" ht="27.75" customHeight="1">
      <c r="A83" s="8" t="s">
        <v>50</v>
      </c>
      <c r="B83" s="8" t="s">
        <v>189</v>
      </c>
      <c r="C83" s="17"/>
      <c r="D83" s="21">
        <v>0</v>
      </c>
      <c r="E83" s="12"/>
      <c r="F83" s="45"/>
    </row>
    <row r="84" spans="1:6" ht="21.75" customHeight="1">
      <c r="A84" s="20"/>
      <c r="B84" s="8" t="s">
        <v>190</v>
      </c>
      <c r="C84" s="17"/>
      <c r="D84" s="16">
        <v>0.2</v>
      </c>
      <c r="E84" s="12"/>
      <c r="F84" s="17"/>
    </row>
    <row r="85" spans="1:6" ht="26.25" customHeight="1">
      <c r="A85" s="20"/>
      <c r="B85" s="8" t="s">
        <v>191</v>
      </c>
      <c r="C85" s="13" t="s">
        <v>192</v>
      </c>
      <c r="D85" s="16">
        <v>0.2</v>
      </c>
      <c r="E85" s="12">
        <v>7.99</v>
      </c>
      <c r="F85" s="17"/>
    </row>
    <row r="86" spans="1:6" ht="26.25" customHeight="1">
      <c r="A86" s="20"/>
      <c r="B86" s="8" t="s">
        <v>193</v>
      </c>
      <c r="C86" s="37" t="s">
        <v>194</v>
      </c>
      <c r="D86" s="50">
        <v>0.1</v>
      </c>
      <c r="E86" s="12">
        <v>6</v>
      </c>
      <c r="F86" s="13" t="s">
        <v>195</v>
      </c>
    </row>
    <row r="87" spans="1:6" ht="26.25" customHeight="1">
      <c r="A87" s="20"/>
      <c r="B87" s="8" t="s">
        <v>196</v>
      </c>
      <c r="C87" s="13" t="s">
        <v>197</v>
      </c>
      <c r="D87" s="21">
        <v>0.2</v>
      </c>
      <c r="E87" s="12"/>
      <c r="F87" s="45"/>
    </row>
    <row r="88" spans="1:6" ht="26.25" customHeight="1">
      <c r="A88" s="20"/>
      <c r="B88" s="8" t="s">
        <v>198</v>
      </c>
      <c r="C88" s="13" t="s">
        <v>199</v>
      </c>
      <c r="D88" s="21">
        <v>0.4</v>
      </c>
      <c r="E88" s="12"/>
      <c r="F88" s="13" t="s">
        <v>200</v>
      </c>
    </row>
    <row r="89" spans="1:6" ht="26.25" customHeight="1">
      <c r="A89" s="74"/>
      <c r="B89" s="74"/>
      <c r="C89" s="17"/>
      <c r="D89" s="21"/>
      <c r="E89" s="12"/>
      <c r="F89" s="17"/>
    </row>
    <row r="90" spans="1:6" ht="21.75" customHeight="1">
      <c r="A90" s="75"/>
      <c r="B90" s="76" t="s">
        <v>201</v>
      </c>
      <c r="C90" s="10" t="s">
        <v>8</v>
      </c>
      <c r="D90" s="11">
        <f>SUM(D91:D100)/16</f>
        <v>0.5687500000000001</v>
      </c>
      <c r="E90" s="12"/>
      <c r="F90" s="17"/>
    </row>
    <row r="91" spans="1:6" ht="26.25" customHeight="1">
      <c r="A91" s="20"/>
      <c r="B91" s="15" t="s">
        <v>202</v>
      </c>
      <c r="C91" s="17"/>
      <c r="D91" s="50">
        <v>0.2</v>
      </c>
      <c r="E91" s="12"/>
      <c r="F91" s="17"/>
    </row>
    <row r="92" spans="1:6" ht="21.75" customHeight="1">
      <c r="A92" s="18"/>
      <c r="B92" s="8" t="s">
        <v>203</v>
      </c>
      <c r="C92" s="49"/>
      <c r="D92" s="77">
        <v>1.4</v>
      </c>
      <c r="E92" s="78"/>
      <c r="F92" s="79"/>
    </row>
    <row r="93" spans="1:6" ht="39" customHeight="1">
      <c r="A93" s="20"/>
      <c r="B93" s="53" t="s">
        <v>204</v>
      </c>
      <c r="C93" s="80" t="s">
        <v>109</v>
      </c>
      <c r="D93" s="81">
        <v>1.3</v>
      </c>
      <c r="E93" s="81">
        <v>16.27</v>
      </c>
      <c r="F93" s="82"/>
    </row>
    <row r="94" spans="1:6" ht="21.75" customHeight="1">
      <c r="A94" s="20"/>
      <c r="B94" s="8" t="s">
        <v>205</v>
      </c>
      <c r="C94" s="13" t="s">
        <v>206</v>
      </c>
      <c r="D94" s="16">
        <v>0.5</v>
      </c>
      <c r="E94" s="43"/>
      <c r="F94" s="83"/>
    </row>
    <row r="95" spans="1:6" ht="21.75" customHeight="1">
      <c r="A95" s="20"/>
      <c r="B95" s="8" t="s">
        <v>207</v>
      </c>
      <c r="C95" s="17"/>
      <c r="D95" s="16">
        <v>3.6</v>
      </c>
      <c r="E95" s="12"/>
      <c r="F95" s="17"/>
    </row>
    <row r="96" spans="1:6" ht="21.75" customHeight="1">
      <c r="A96" s="20"/>
      <c r="B96" s="8" t="s">
        <v>208</v>
      </c>
      <c r="C96" s="13" t="s">
        <v>209</v>
      </c>
      <c r="D96" s="16">
        <v>0.2</v>
      </c>
      <c r="E96" s="12">
        <v>2.95</v>
      </c>
      <c r="F96" s="17"/>
    </row>
    <row r="97" spans="1:6" ht="21.75" customHeight="1">
      <c r="A97" s="20"/>
      <c r="B97" s="8" t="s">
        <v>210</v>
      </c>
      <c r="C97" s="13"/>
      <c r="D97" s="16">
        <v>0.4</v>
      </c>
      <c r="E97" s="12"/>
      <c r="F97" s="17"/>
    </row>
    <row r="98" spans="1:6" ht="21.75" customHeight="1">
      <c r="A98" s="20"/>
      <c r="B98" s="8" t="s">
        <v>211</v>
      </c>
      <c r="C98" s="13" t="s">
        <v>212</v>
      </c>
      <c r="D98" s="16">
        <v>0.6</v>
      </c>
      <c r="E98" s="12">
        <v>5.45</v>
      </c>
      <c r="F98" s="17"/>
    </row>
    <row r="99" spans="1:6" ht="21.75" customHeight="1">
      <c r="A99" s="18"/>
      <c r="B99" s="8" t="s">
        <v>213</v>
      </c>
      <c r="C99" s="13" t="s">
        <v>214</v>
      </c>
      <c r="D99" s="16">
        <v>0.6</v>
      </c>
      <c r="E99" s="12">
        <v>20</v>
      </c>
      <c r="F99" s="17"/>
    </row>
    <row r="100" spans="1:6" ht="21.75" customHeight="1">
      <c r="A100" s="20"/>
      <c r="B100" s="8" t="s">
        <v>215</v>
      </c>
      <c r="C100" s="13" t="s">
        <v>87</v>
      </c>
      <c r="D100" s="16">
        <v>0.3</v>
      </c>
      <c r="E100" s="12"/>
      <c r="F100" s="13" t="s">
        <v>88</v>
      </c>
    </row>
    <row r="101" spans="1:6" ht="26.25" customHeight="1">
      <c r="A101" s="74"/>
      <c r="B101" s="74"/>
      <c r="C101" s="17"/>
      <c r="D101" s="21"/>
      <c r="E101" s="12"/>
      <c r="F101" s="17"/>
    </row>
    <row r="102" spans="1:6" ht="21.75" customHeight="1">
      <c r="A102" s="75"/>
      <c r="B102" s="76" t="s">
        <v>216</v>
      </c>
      <c r="C102" s="84" t="s">
        <v>8</v>
      </c>
      <c r="D102" s="85">
        <f>SUM(D103:D114)/16</f>
        <v>1.5374999999999996</v>
      </c>
      <c r="E102" s="33"/>
      <c r="F102" s="86"/>
    </row>
    <row r="103" spans="1:6" ht="21.75" customHeight="1">
      <c r="A103" s="20"/>
      <c r="B103" s="87" t="s">
        <v>217</v>
      </c>
      <c r="C103" s="88" t="s">
        <v>218</v>
      </c>
      <c r="D103" s="89">
        <v>9.7</v>
      </c>
      <c r="E103" s="90"/>
      <c r="F103" s="88" t="s">
        <v>219</v>
      </c>
    </row>
    <row r="104" spans="1:6" ht="21.75" customHeight="1">
      <c r="A104" s="20"/>
      <c r="B104" s="87" t="s">
        <v>220</v>
      </c>
      <c r="C104" s="88" t="s">
        <v>221</v>
      </c>
      <c r="D104" s="89">
        <v>0.7</v>
      </c>
      <c r="E104" s="90"/>
      <c r="F104" s="91"/>
    </row>
    <row r="105" spans="1:6" ht="57.75" customHeight="1">
      <c r="A105" s="8" t="s">
        <v>50</v>
      </c>
      <c r="B105" s="42" t="s">
        <v>222</v>
      </c>
      <c r="C105" s="92" t="s">
        <v>223</v>
      </c>
      <c r="D105" s="93"/>
      <c r="E105" s="90">
        <v>29.99</v>
      </c>
      <c r="F105" s="88" t="s">
        <v>224</v>
      </c>
    </row>
    <row r="106" spans="1:6" ht="39" customHeight="1">
      <c r="A106" s="14"/>
      <c r="B106" s="42" t="s">
        <v>225</v>
      </c>
      <c r="C106" s="94" t="s">
        <v>226</v>
      </c>
      <c r="D106" s="95">
        <v>9.2</v>
      </c>
      <c r="E106" s="96"/>
      <c r="F106" s="94" t="s">
        <v>227</v>
      </c>
    </row>
    <row r="107" spans="1:6" ht="21.75" customHeight="1">
      <c r="A107" s="14"/>
      <c r="B107" s="15" t="s">
        <v>228</v>
      </c>
      <c r="C107" s="13" t="s">
        <v>229</v>
      </c>
      <c r="D107" s="16">
        <v>1.4</v>
      </c>
      <c r="E107" s="12">
        <v>15.05</v>
      </c>
      <c r="F107" s="17"/>
    </row>
    <row r="108" spans="1:6" ht="21.75" customHeight="1">
      <c r="A108" s="14"/>
      <c r="B108" s="8" t="s">
        <v>230</v>
      </c>
      <c r="C108" s="13" t="s">
        <v>231</v>
      </c>
      <c r="D108" s="16">
        <v>1.2</v>
      </c>
      <c r="E108" s="12"/>
      <c r="F108" s="17"/>
    </row>
    <row r="109" spans="1:6" ht="21.75" customHeight="1">
      <c r="A109" s="8" t="s">
        <v>33</v>
      </c>
      <c r="B109" s="8" t="s">
        <v>232</v>
      </c>
      <c r="C109" s="13" t="s">
        <v>233</v>
      </c>
      <c r="D109" s="16"/>
      <c r="E109" s="12"/>
      <c r="F109" s="17"/>
    </row>
    <row r="110" spans="1:6" ht="21.75" customHeight="1">
      <c r="A110" s="20"/>
      <c r="B110" s="8" t="s">
        <v>234</v>
      </c>
      <c r="C110" s="97" t="s">
        <v>235</v>
      </c>
      <c r="D110" s="16">
        <v>0.2</v>
      </c>
      <c r="E110" s="12">
        <v>3.33</v>
      </c>
      <c r="F110" s="36" t="s">
        <v>236</v>
      </c>
    </row>
    <row r="111" spans="1:6" ht="21.75" customHeight="1">
      <c r="A111" s="20"/>
      <c r="B111" s="8" t="s">
        <v>237</v>
      </c>
      <c r="C111" s="13" t="s">
        <v>238</v>
      </c>
      <c r="D111" s="16">
        <v>1.1</v>
      </c>
      <c r="E111" s="12">
        <v>4.8</v>
      </c>
      <c r="F111" s="13" t="s">
        <v>239</v>
      </c>
    </row>
    <row r="112" spans="1:6" ht="21.75" customHeight="1">
      <c r="A112" s="20"/>
      <c r="B112" s="8" t="s">
        <v>240</v>
      </c>
      <c r="C112" s="13" t="s">
        <v>241</v>
      </c>
      <c r="D112" s="16">
        <v>0.4</v>
      </c>
      <c r="E112" s="12">
        <v>16.06</v>
      </c>
      <c r="F112" s="98"/>
    </row>
    <row r="113" spans="1:6" ht="21.75" customHeight="1">
      <c r="A113" s="20"/>
      <c r="B113" s="8" t="s">
        <v>242</v>
      </c>
      <c r="C113" s="13" t="s">
        <v>243</v>
      </c>
      <c r="D113" s="16">
        <v>0.7</v>
      </c>
      <c r="E113" s="12"/>
      <c r="F113" s="98"/>
    </row>
    <row r="114" spans="1:6" ht="26.25" customHeight="1">
      <c r="A114" s="20"/>
      <c r="B114" s="20"/>
      <c r="C114" s="17"/>
      <c r="D114" s="21"/>
      <c r="E114" s="12"/>
      <c r="F114" s="17"/>
    </row>
    <row r="115" spans="1:6" ht="21.75" customHeight="1">
      <c r="A115" s="20"/>
      <c r="B115" s="99" t="s">
        <v>244</v>
      </c>
      <c r="C115" s="10" t="s">
        <v>8</v>
      </c>
      <c r="D115" s="11">
        <f>SUM(D116:D129)/16</f>
        <v>3.70625</v>
      </c>
      <c r="E115" s="12"/>
      <c r="F115" s="17"/>
    </row>
    <row r="116" spans="1:6" ht="21.75" customHeight="1">
      <c r="A116" s="20"/>
      <c r="B116" s="32" t="s">
        <v>49</v>
      </c>
      <c r="C116" s="13"/>
      <c r="D116" s="16">
        <v>1.9</v>
      </c>
      <c r="E116" s="12"/>
      <c r="F116" s="17"/>
    </row>
    <row r="117" spans="1:6" ht="21.75" customHeight="1">
      <c r="A117" s="20"/>
      <c r="B117" s="32" t="s">
        <v>245</v>
      </c>
      <c r="C117" s="13" t="s">
        <v>246</v>
      </c>
      <c r="D117" s="16">
        <v>0.8</v>
      </c>
      <c r="E117" s="12">
        <v>27.96</v>
      </c>
      <c r="F117" s="17"/>
    </row>
    <row r="118" spans="1:6" ht="21.75" customHeight="1">
      <c r="A118" s="20"/>
      <c r="B118" s="8" t="s">
        <v>247</v>
      </c>
      <c r="C118" s="13" t="s">
        <v>248</v>
      </c>
      <c r="D118" s="16">
        <v>12.7</v>
      </c>
      <c r="E118" s="39">
        <v>96.95</v>
      </c>
      <c r="F118" s="13" t="s">
        <v>249</v>
      </c>
    </row>
    <row r="119" spans="1:6" ht="21.75" customHeight="1">
      <c r="A119" s="20"/>
      <c r="B119" s="8" t="s">
        <v>250</v>
      </c>
      <c r="C119" s="13" t="s">
        <v>251</v>
      </c>
      <c r="D119" s="16">
        <v>0.3</v>
      </c>
      <c r="E119" s="39"/>
      <c r="F119" s="40"/>
    </row>
    <row r="120" spans="1:6" ht="21.75" customHeight="1">
      <c r="A120" s="100"/>
      <c r="B120" s="8" t="s">
        <v>252</v>
      </c>
      <c r="C120" s="13" t="s">
        <v>253</v>
      </c>
      <c r="D120" s="16">
        <v>3.8</v>
      </c>
      <c r="E120" s="12"/>
      <c r="F120" s="17"/>
    </row>
    <row r="121" spans="1:6" ht="21.75" customHeight="1">
      <c r="A121" s="8" t="s">
        <v>50</v>
      </c>
      <c r="B121" s="8" t="s">
        <v>254</v>
      </c>
      <c r="C121" s="17"/>
      <c r="D121" s="16"/>
      <c r="E121" s="12"/>
      <c r="F121" s="17"/>
    </row>
    <row r="122" spans="1:6" ht="39" customHeight="1">
      <c r="A122" s="20"/>
      <c r="B122" s="8" t="s">
        <v>255</v>
      </c>
      <c r="C122" s="13" t="s">
        <v>256</v>
      </c>
      <c r="D122" s="16">
        <v>24.3</v>
      </c>
      <c r="E122" s="12">
        <v>125.83</v>
      </c>
      <c r="F122" s="13" t="s">
        <v>257</v>
      </c>
    </row>
    <row r="123" spans="1:6" ht="39" customHeight="1">
      <c r="A123" s="20"/>
      <c r="B123" s="8" t="s">
        <v>258</v>
      </c>
      <c r="C123" s="13" t="s">
        <v>259</v>
      </c>
      <c r="D123" s="16">
        <v>1.7</v>
      </c>
      <c r="E123" s="12">
        <v>29</v>
      </c>
      <c r="F123" s="19" t="s">
        <v>260</v>
      </c>
    </row>
    <row r="124" spans="1:6" ht="22.5" customHeight="1">
      <c r="A124" s="20"/>
      <c r="B124" s="8" t="s">
        <v>261</v>
      </c>
      <c r="C124" s="13" t="s">
        <v>262</v>
      </c>
      <c r="D124" s="16">
        <v>3.1</v>
      </c>
      <c r="E124" s="12">
        <v>20.33</v>
      </c>
      <c r="F124" s="13" t="s">
        <v>263</v>
      </c>
    </row>
    <row r="125" spans="1:6" ht="21.75" customHeight="1">
      <c r="A125" s="20"/>
      <c r="B125" s="8" t="s">
        <v>264</v>
      </c>
      <c r="C125" s="13" t="s">
        <v>265</v>
      </c>
      <c r="D125" s="16">
        <v>1</v>
      </c>
      <c r="E125" s="12">
        <v>80</v>
      </c>
      <c r="F125" s="13" t="s">
        <v>266</v>
      </c>
    </row>
    <row r="126" spans="1:6" ht="39.75" customHeight="1">
      <c r="A126" s="14"/>
      <c r="B126" s="8" t="s">
        <v>267</v>
      </c>
      <c r="C126" s="13" t="s">
        <v>268</v>
      </c>
      <c r="D126" s="16">
        <v>8.7</v>
      </c>
      <c r="E126" s="12">
        <v>214</v>
      </c>
      <c r="F126" s="13" t="s">
        <v>269</v>
      </c>
    </row>
    <row r="127" spans="1:6" ht="39.75" customHeight="1">
      <c r="A127" s="20"/>
      <c r="B127" s="8" t="s">
        <v>270</v>
      </c>
      <c r="C127" s="13" t="s">
        <v>271</v>
      </c>
      <c r="D127" s="16">
        <v>0.2</v>
      </c>
      <c r="E127" s="43"/>
      <c r="F127" s="45"/>
    </row>
    <row r="128" spans="1:6" ht="21.75" customHeight="1">
      <c r="A128" s="20"/>
      <c r="B128" s="8" t="s">
        <v>272</v>
      </c>
      <c r="C128" s="13" t="s">
        <v>273</v>
      </c>
      <c r="D128" s="16">
        <v>0.8</v>
      </c>
      <c r="E128" s="12"/>
      <c r="F128" s="13" t="s">
        <v>274</v>
      </c>
    </row>
    <row r="129" spans="1:6" ht="26.25" customHeight="1">
      <c r="A129" s="20"/>
      <c r="B129" s="20"/>
      <c r="C129" s="17"/>
      <c r="D129" s="21"/>
      <c r="E129" s="12"/>
      <c r="F129" s="17"/>
    </row>
    <row r="130" spans="1:6" ht="21.75" customHeight="1">
      <c r="A130" s="22"/>
      <c r="B130" s="23" t="s">
        <v>275</v>
      </c>
      <c r="C130" s="10" t="s">
        <v>8</v>
      </c>
      <c r="D130" s="11">
        <f>SUM(D131:D140)/16</f>
        <v>0.39999999999999997</v>
      </c>
      <c r="E130" s="12"/>
      <c r="F130" s="17"/>
    </row>
    <row r="131" spans="1:6" ht="21.75" customHeight="1">
      <c r="A131" s="20"/>
      <c r="B131" s="15" t="s">
        <v>276</v>
      </c>
      <c r="C131" s="13" t="s">
        <v>277</v>
      </c>
      <c r="D131" s="16">
        <v>2.9</v>
      </c>
      <c r="E131" s="12">
        <v>157.95</v>
      </c>
      <c r="F131" s="13" t="s">
        <v>278</v>
      </c>
    </row>
    <row r="132" spans="1:6" ht="21.75" customHeight="1">
      <c r="A132" s="101"/>
      <c r="B132" s="8" t="s">
        <v>279</v>
      </c>
      <c r="C132" s="17"/>
      <c r="D132" s="16">
        <v>0</v>
      </c>
      <c r="E132" s="12"/>
      <c r="F132" s="102"/>
    </row>
    <row r="133" spans="1:6" ht="39.75" customHeight="1">
      <c r="A133" s="20"/>
      <c r="B133" s="8" t="s">
        <v>280</v>
      </c>
      <c r="C133" s="13" t="s">
        <v>281</v>
      </c>
      <c r="D133" s="16">
        <v>0.7</v>
      </c>
      <c r="E133" s="12">
        <v>18</v>
      </c>
      <c r="F133" s="102"/>
    </row>
    <row r="134" spans="1:6" ht="21.75" customHeight="1">
      <c r="A134" s="20"/>
      <c r="B134" s="8" t="s">
        <v>282</v>
      </c>
      <c r="C134" s="13" t="s">
        <v>283</v>
      </c>
      <c r="D134" s="16">
        <v>0.2</v>
      </c>
      <c r="E134" s="12"/>
      <c r="F134" s="102"/>
    </row>
    <row r="135" spans="1:6" ht="21.75" customHeight="1">
      <c r="A135" s="20"/>
      <c r="B135" s="8" t="s">
        <v>284</v>
      </c>
      <c r="C135" s="13" t="s">
        <v>285</v>
      </c>
      <c r="D135" s="16">
        <v>1</v>
      </c>
      <c r="E135" s="12">
        <v>11.95</v>
      </c>
      <c r="F135" s="102"/>
    </row>
    <row r="136" spans="1:6" ht="21.75" customHeight="1">
      <c r="A136" s="20"/>
      <c r="B136" s="8" t="s">
        <v>286</v>
      </c>
      <c r="C136" s="13" t="s">
        <v>287</v>
      </c>
      <c r="D136" s="16">
        <v>0.4</v>
      </c>
      <c r="E136" s="12">
        <v>5</v>
      </c>
      <c r="F136" s="102"/>
    </row>
    <row r="137" spans="1:6" ht="21.75" customHeight="1">
      <c r="A137" s="20"/>
      <c r="B137" s="8" t="s">
        <v>288</v>
      </c>
      <c r="C137" s="13" t="s">
        <v>289</v>
      </c>
      <c r="D137" s="16">
        <v>0.6</v>
      </c>
      <c r="E137" s="12">
        <v>25</v>
      </c>
      <c r="F137" s="102"/>
    </row>
    <row r="138" spans="1:6" ht="26.25" customHeight="1">
      <c r="A138" s="20"/>
      <c r="B138" s="8" t="s">
        <v>290</v>
      </c>
      <c r="C138" s="19" t="s">
        <v>291</v>
      </c>
      <c r="D138" s="103">
        <v>0.3</v>
      </c>
      <c r="E138" s="72"/>
      <c r="F138" s="40"/>
    </row>
    <row r="139" spans="1:6" ht="21.75" customHeight="1">
      <c r="A139" s="20"/>
      <c r="B139" s="8" t="s">
        <v>292</v>
      </c>
      <c r="C139" s="13" t="s">
        <v>293</v>
      </c>
      <c r="D139" s="16">
        <v>0.3</v>
      </c>
      <c r="E139" s="12">
        <v>7.55</v>
      </c>
      <c r="F139" s="102"/>
    </row>
    <row r="140" spans="1:6" ht="26.25" customHeight="1">
      <c r="A140" s="20"/>
      <c r="B140" s="20"/>
      <c r="C140" s="17"/>
      <c r="D140" s="21"/>
      <c r="E140" s="12"/>
      <c r="F140" s="17"/>
    </row>
    <row r="141" spans="1:6" ht="21.75" customHeight="1">
      <c r="A141" s="22"/>
      <c r="B141" s="23" t="s">
        <v>294</v>
      </c>
      <c r="C141" s="10" t="s">
        <v>8</v>
      </c>
      <c r="D141" s="11">
        <f>SUM(D142:D146)/16</f>
        <v>3.25</v>
      </c>
      <c r="E141" s="12"/>
      <c r="F141" s="17"/>
    </row>
    <row r="142" spans="1:6" ht="21.75" customHeight="1">
      <c r="A142" s="41"/>
      <c r="B142" s="15" t="s">
        <v>295</v>
      </c>
      <c r="C142" s="13" t="s">
        <v>296</v>
      </c>
      <c r="D142" s="16">
        <v>34</v>
      </c>
      <c r="E142" s="12"/>
      <c r="F142" s="13" t="s">
        <v>297</v>
      </c>
    </row>
    <row r="143" spans="1:6" ht="21" customHeight="1">
      <c r="A143" s="20"/>
      <c r="B143" s="8" t="s">
        <v>298</v>
      </c>
      <c r="C143" s="13" t="s">
        <v>299</v>
      </c>
      <c r="D143" s="28"/>
      <c r="E143" s="104"/>
      <c r="F143" s="13" t="s">
        <v>300</v>
      </c>
    </row>
    <row r="144" spans="1:6" ht="27" customHeight="1">
      <c r="A144" s="41"/>
      <c r="B144" s="8" t="s">
        <v>301</v>
      </c>
      <c r="C144" s="13" t="s">
        <v>302</v>
      </c>
      <c r="D144" s="16">
        <v>16</v>
      </c>
      <c r="E144" s="12"/>
      <c r="F144" s="13" t="s">
        <v>303</v>
      </c>
    </row>
    <row r="145" spans="1:6" ht="57" customHeight="1">
      <c r="A145" s="41"/>
      <c r="B145" s="8" t="s">
        <v>304</v>
      </c>
      <c r="C145" s="13" t="s">
        <v>305</v>
      </c>
      <c r="D145" s="16">
        <v>2</v>
      </c>
      <c r="E145" s="12"/>
      <c r="F145" s="36" t="s">
        <v>306</v>
      </c>
    </row>
    <row r="146" spans="1:6" ht="21.75" customHeight="1">
      <c r="A146" s="74"/>
      <c r="B146" s="74"/>
      <c r="C146" s="86"/>
      <c r="D146" s="105"/>
      <c r="E146" s="12"/>
      <c r="F146" s="17"/>
    </row>
    <row r="147" spans="1:6" ht="21" customHeight="1">
      <c r="A147" s="106"/>
      <c r="B147" s="76" t="s">
        <v>307</v>
      </c>
      <c r="C147" s="107" t="s">
        <v>308</v>
      </c>
      <c r="D147" s="108" t="s">
        <v>309</v>
      </c>
      <c r="E147" s="12"/>
      <c r="F147" s="17"/>
    </row>
    <row r="148" spans="1:6" ht="21.75" customHeight="1">
      <c r="A148" s="109"/>
      <c r="B148" s="15" t="s">
        <v>7</v>
      </c>
      <c r="C148" s="95">
        <f>D3</f>
        <v>1.5375</v>
      </c>
      <c r="D148" s="110">
        <f aca="true" t="shared" si="0" ref="D148:D159">C148*16</f>
        <v>24.6</v>
      </c>
      <c r="E148" s="12"/>
      <c r="F148" s="17"/>
    </row>
    <row r="149" spans="1:6" ht="21.75" customHeight="1">
      <c r="A149" s="20"/>
      <c r="B149" s="8" t="s">
        <v>24</v>
      </c>
      <c r="C149" s="16">
        <f>D12</f>
        <v>1.375</v>
      </c>
      <c r="D149" s="110">
        <f t="shared" si="0"/>
        <v>22</v>
      </c>
      <c r="E149" s="12"/>
      <c r="F149" s="17"/>
    </row>
    <row r="150" spans="1:6" ht="21.75" customHeight="1">
      <c r="A150" s="20"/>
      <c r="B150" s="8" t="s">
        <v>37</v>
      </c>
      <c r="C150" s="16">
        <f>D18</f>
        <v>2.1125</v>
      </c>
      <c r="D150" s="110">
        <f t="shared" si="0"/>
        <v>33.8</v>
      </c>
      <c r="E150" s="12"/>
      <c r="F150" s="17"/>
    </row>
    <row r="151" spans="1:6" ht="21.75" customHeight="1">
      <c r="A151" s="20"/>
      <c r="B151" s="8" t="s">
        <v>45</v>
      </c>
      <c r="C151" s="16">
        <f>D23</f>
        <v>2.74375</v>
      </c>
      <c r="D151" s="110">
        <f t="shared" si="0"/>
        <v>43.9</v>
      </c>
      <c r="E151" s="12"/>
      <c r="F151" s="17"/>
    </row>
    <row r="152" spans="1:6" ht="21.75" customHeight="1">
      <c r="A152" s="20"/>
      <c r="B152" s="8" t="s">
        <v>82</v>
      </c>
      <c r="C152" s="16">
        <f>D38</f>
        <v>1.23125</v>
      </c>
      <c r="D152" s="110">
        <f t="shared" si="0"/>
        <v>19.7</v>
      </c>
      <c r="E152" s="12"/>
      <c r="F152" s="17"/>
    </row>
    <row r="153" spans="1:6" ht="21.75" customHeight="1">
      <c r="A153" s="20"/>
      <c r="B153" s="8" t="s">
        <v>122</v>
      </c>
      <c r="C153" s="16">
        <f>D55</f>
        <v>1.3124999999999998</v>
      </c>
      <c r="D153" s="110">
        <f t="shared" si="0"/>
        <v>20.999999999999996</v>
      </c>
      <c r="E153" s="12"/>
      <c r="F153" s="17"/>
    </row>
    <row r="154" spans="1:6" ht="21.75" customHeight="1">
      <c r="A154" s="20"/>
      <c r="B154" s="8" t="s">
        <v>201</v>
      </c>
      <c r="C154" s="16">
        <f>D90</f>
        <v>0.5687500000000001</v>
      </c>
      <c r="D154" s="110">
        <f t="shared" si="0"/>
        <v>9.100000000000001</v>
      </c>
      <c r="E154" s="12"/>
      <c r="F154" s="17"/>
    </row>
    <row r="155" spans="1:6" ht="21.75" customHeight="1">
      <c r="A155" s="20"/>
      <c r="B155" s="8" t="s">
        <v>216</v>
      </c>
      <c r="C155" s="16">
        <f>D102</f>
        <v>1.5374999999999996</v>
      </c>
      <c r="D155" s="110">
        <f t="shared" si="0"/>
        <v>24.599999999999994</v>
      </c>
      <c r="E155" s="12"/>
      <c r="F155" s="17"/>
    </row>
    <row r="156" spans="1:6" ht="21.75" customHeight="1">
      <c r="A156" s="20"/>
      <c r="B156" s="8" t="s">
        <v>244</v>
      </c>
      <c r="C156" s="16">
        <f>D115</f>
        <v>3.70625</v>
      </c>
      <c r="D156" s="110">
        <f t="shared" si="0"/>
        <v>59.3</v>
      </c>
      <c r="E156" s="12"/>
      <c r="F156" s="17"/>
    </row>
    <row r="157" spans="1:6" ht="21.75" customHeight="1">
      <c r="A157" s="20"/>
      <c r="B157" s="8" t="s">
        <v>275</v>
      </c>
      <c r="C157" s="16">
        <f>D130</f>
        <v>0.39999999999999997</v>
      </c>
      <c r="D157" s="110">
        <f t="shared" si="0"/>
        <v>6.3999999999999995</v>
      </c>
      <c r="E157" s="33"/>
      <c r="F157" s="17"/>
    </row>
    <row r="158" spans="1:6" ht="21.75" customHeight="1">
      <c r="A158" s="20"/>
      <c r="B158" s="8" t="s">
        <v>294</v>
      </c>
      <c r="C158" s="111">
        <f>D141</f>
        <v>3.25</v>
      </c>
      <c r="D158" s="112">
        <f t="shared" si="0"/>
        <v>52</v>
      </c>
      <c r="E158" s="113"/>
      <c r="F158" s="114"/>
    </row>
    <row r="159" spans="1:6" ht="26.25" customHeight="1">
      <c r="A159" s="115"/>
      <c r="B159" s="116" t="s">
        <v>310</v>
      </c>
      <c r="C159" s="11">
        <f>SUM(C148:C158)</f>
        <v>19.775</v>
      </c>
      <c r="D159" s="11">
        <f t="shared" si="0"/>
        <v>316.4</v>
      </c>
      <c r="E159" s="117">
        <f>SUM(E4:E158)</f>
        <v>3927.519999999998</v>
      </c>
      <c r="F159" s="40"/>
    </row>
    <row r="160" spans="1:6" ht="21.75" customHeight="1">
      <c r="A160" s="118"/>
      <c r="B160" s="118"/>
      <c r="C160" s="119"/>
      <c r="D160" s="119"/>
      <c r="E160" s="120"/>
      <c r="F160" s="40"/>
    </row>
    <row r="161" spans="1:6" ht="39.75" customHeight="1">
      <c r="A161" s="121"/>
      <c r="B161" s="122" t="s">
        <v>311</v>
      </c>
      <c r="C161" s="123"/>
      <c r="D161" s="124" t="s">
        <v>308</v>
      </c>
      <c r="E161" s="120"/>
      <c r="F161" s="40"/>
    </row>
    <row r="162" spans="1:6" ht="21.75" customHeight="1">
      <c r="A162" s="125"/>
      <c r="B162" s="126" t="s">
        <v>312</v>
      </c>
      <c r="C162" s="127"/>
      <c r="D162" s="128">
        <f>C159-C156-C158</f>
        <v>12.818749999999998</v>
      </c>
      <c r="E162" s="120"/>
      <c r="F162" s="40"/>
    </row>
    <row r="163" spans="1:6" ht="21.75" customHeight="1">
      <c r="A163" s="20"/>
      <c r="B163" s="8" t="s">
        <v>313</v>
      </c>
      <c r="C163" s="11"/>
      <c r="D163" s="129">
        <f>C156</f>
        <v>3.70625</v>
      </c>
      <c r="E163" s="120"/>
      <c r="F163" s="130"/>
    </row>
    <row r="164" spans="1:6" ht="21.75" customHeight="1">
      <c r="A164" s="20"/>
      <c r="B164" s="8" t="s">
        <v>314</v>
      </c>
      <c r="C164" s="11"/>
      <c r="D164" s="129">
        <f>C158</f>
        <v>3.25</v>
      </c>
      <c r="E164" s="120"/>
      <c r="F164" s="40"/>
    </row>
    <row r="165" spans="1:6" ht="21.75" customHeight="1">
      <c r="A165" s="115"/>
      <c r="B165" s="116" t="s">
        <v>315</v>
      </c>
      <c r="C165" s="17"/>
      <c r="D165" s="11">
        <f>SUM(D162:D164)</f>
        <v>19.775</v>
      </c>
      <c r="E165" s="120"/>
      <c r="F165" s="40"/>
    </row>
    <row r="166" spans="1:6" ht="21.75" customHeight="1">
      <c r="A166" s="131"/>
      <c r="B166" s="132"/>
      <c r="C166" s="133"/>
      <c r="D166" s="134"/>
      <c r="E166" s="135"/>
      <c r="F166" s="40"/>
    </row>
    <row r="167" spans="1:6" ht="57.75" customHeight="1">
      <c r="A167" s="136"/>
      <c r="B167" s="137" t="s">
        <v>316</v>
      </c>
      <c r="C167" s="13" t="s">
        <v>317</v>
      </c>
      <c r="D167" s="11"/>
      <c r="E167" s="138">
        <v>22.1</v>
      </c>
      <c r="F167" s="40"/>
    </row>
    <row r="168" spans="1:6" ht="21.75" customHeight="1">
      <c r="A168" s="131"/>
      <c r="B168" s="139"/>
      <c r="C168" s="133"/>
      <c r="D168" s="134"/>
      <c r="E168" s="135"/>
      <c r="F168" s="40"/>
    </row>
    <row r="169" spans="1:6" ht="21.75" customHeight="1">
      <c r="A169" s="131"/>
      <c r="B169" s="140" t="s">
        <v>318</v>
      </c>
      <c r="C169" s="133"/>
      <c r="D169" s="134"/>
      <c r="E169" s="135"/>
      <c r="F169" s="40"/>
    </row>
    <row r="170" spans="1:6" ht="21.75" customHeight="1">
      <c r="A170" s="131"/>
      <c r="B170" s="141" t="s">
        <v>319</v>
      </c>
      <c r="C170" s="133"/>
      <c r="D170" s="134"/>
      <c r="E170" s="135"/>
      <c r="F170" s="40"/>
    </row>
    <row r="171" spans="1:6" ht="21.75" customHeight="1">
      <c r="A171" s="131"/>
      <c r="B171" s="142"/>
      <c r="C171" s="133"/>
      <c r="D171" s="134"/>
      <c r="E171" s="135"/>
      <c r="F171" s="40"/>
    </row>
    <row r="172" spans="1:6" ht="21.75" customHeight="1">
      <c r="A172" s="131"/>
      <c r="B172" s="143" t="s">
        <v>320</v>
      </c>
      <c r="C172" s="144"/>
      <c r="D172" s="134"/>
      <c r="E172" s="135"/>
      <c r="F172" s="40"/>
    </row>
  </sheetData>
  <sheetProtection/>
  <mergeCells count="1">
    <mergeCell ref="B1:D1"/>
  </mergeCells>
  <hyperlinks>
    <hyperlink ref="C68" r:id="rId1" display="CalTop.com"/>
    <hyperlink ref="B169" r:id="rId2" display="pwv.org"/>
  </hyperlinks>
  <printOptions/>
  <pageMargins left="0.5" right="0.5" top="0.25" bottom="0.25" header="0.277778" footer="0.277778"/>
  <pageSetup horizontalDpi="600" verticalDpi="600" orientation="portrait" scale="46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 Riters</cp:lastModifiedBy>
  <dcterms:created xsi:type="dcterms:W3CDTF">2024-03-06T20:24:51Z</dcterms:created>
  <dcterms:modified xsi:type="dcterms:W3CDTF">2024-03-06T20:39:14Z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